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netapp4\House_redirect\charlesappleby\Desktop\Meeting Minutes\First Steps\"/>
    </mc:Choice>
  </mc:AlternateContent>
  <bookViews>
    <workbookView xWindow="0" yWindow="180" windowWidth="25440" windowHeight="14445" tabRatio="888" activeTab="2"/>
  </bookViews>
  <sheets>
    <sheet name="Instructions" sheetId="2" r:id="rId1"/>
    <sheet name="STATE TOTALS" sheetId="1" r:id="rId2"/>
    <sheet name="Abbeville" sheetId="3" r:id="rId3"/>
    <sheet name="Aiken" sheetId="6" r:id="rId4"/>
    <sheet name="Allendale" sheetId="7" r:id="rId5"/>
    <sheet name="Anderson" sheetId="9" r:id="rId6"/>
    <sheet name="Bamberg" sheetId="10" r:id="rId7"/>
    <sheet name="Barnwell" sheetId="11" r:id="rId8"/>
    <sheet name="Beaufort" sheetId="12" r:id="rId9"/>
    <sheet name="Berkeley" sheetId="13" r:id="rId10"/>
    <sheet name="Calhoun" sheetId="14" r:id="rId11"/>
    <sheet name="Charleston" sheetId="15" r:id="rId12"/>
    <sheet name="Cherokee" sheetId="16" r:id="rId13"/>
    <sheet name="Chester" sheetId="17" r:id="rId14"/>
    <sheet name="Chesterfield" sheetId="18" r:id="rId15"/>
    <sheet name="Clarendon" sheetId="19" r:id="rId16"/>
    <sheet name="Colleton" sheetId="20" r:id="rId17"/>
    <sheet name="Darlington" sheetId="51" r:id="rId18"/>
    <sheet name="Dillon" sheetId="22" r:id="rId19"/>
    <sheet name="Dorchester" sheetId="23" r:id="rId20"/>
    <sheet name="Edgefield" sheetId="24" r:id="rId21"/>
    <sheet name="Fairfield" sheetId="25" r:id="rId22"/>
    <sheet name="Florence" sheetId="26" r:id="rId23"/>
    <sheet name="Georgetown" sheetId="27" r:id="rId24"/>
    <sheet name="Greenville" sheetId="28" r:id="rId25"/>
    <sheet name="Greenwood" sheetId="29" r:id="rId26"/>
    <sheet name="Hampton" sheetId="30" r:id="rId27"/>
    <sheet name="Horry" sheetId="31" r:id="rId28"/>
    <sheet name="Jasper" sheetId="32" r:id="rId29"/>
    <sheet name="Kershaw" sheetId="33" r:id="rId30"/>
    <sheet name="Lancaster" sheetId="34" r:id="rId31"/>
    <sheet name="Laurens" sheetId="35" r:id="rId32"/>
    <sheet name="Lee" sheetId="36" r:id="rId33"/>
    <sheet name="Lexington" sheetId="37" r:id="rId34"/>
    <sheet name="Marion" sheetId="38" r:id="rId35"/>
    <sheet name="Marlboro" sheetId="39" r:id="rId36"/>
    <sheet name="McCormick" sheetId="40" r:id="rId37"/>
    <sheet name="Newberry" sheetId="41" r:id="rId38"/>
    <sheet name="Oconee" sheetId="42" r:id="rId39"/>
    <sheet name="Orangeburg" sheetId="43" r:id="rId40"/>
    <sheet name="Pickens" sheetId="44" r:id="rId41"/>
    <sheet name="Richland" sheetId="45" r:id="rId42"/>
    <sheet name="Saluda" sheetId="46" r:id="rId43"/>
    <sheet name="Spartanburg" sheetId="47" r:id="rId44"/>
    <sheet name="Sumter" sheetId="48" r:id="rId45"/>
    <sheet name="Union" sheetId="49" r:id="rId46"/>
    <sheet name="Williamsburg" sheetId="50" r:id="rId47"/>
    <sheet name="York" sheetId="4" r:id="rId48"/>
    <sheet name="Plaintiff" sheetId="52" r:id="rId49"/>
  </sheets>
  <definedNames>
    <definedName name="_xlnm.Print_Area" localSheetId="0">Instructions!$A$1:$B$23</definedName>
    <definedName name="_xlnm.Print_Area" localSheetId="1">'STATE TOTALS'!$A$1:$J$95</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L117" i="51" l="1"/>
  <c r="K117" i="51"/>
  <c r="N117" i="51" s="1"/>
  <c r="J117" i="51"/>
  <c r="M117" i="51" s="1"/>
  <c r="I117" i="51"/>
  <c r="F117" i="51"/>
  <c r="E117" i="51"/>
  <c r="D117" i="51"/>
  <c r="C117" i="51"/>
  <c r="N115" i="51"/>
  <c r="L115" i="51"/>
  <c r="K115" i="51"/>
  <c r="J115" i="51"/>
  <c r="M115" i="51" s="1"/>
  <c r="I115" i="51"/>
  <c r="H113" i="51"/>
  <c r="N113" i="51" s="1"/>
  <c r="G113" i="51"/>
  <c r="M113" i="51"/>
  <c r="E113" i="51"/>
  <c r="D113" i="51"/>
  <c r="C113" i="51"/>
  <c r="L111" i="51"/>
  <c r="K111" i="51"/>
  <c r="J111" i="51"/>
  <c r="I111" i="51"/>
  <c r="I119" i="51"/>
  <c r="I121" i="51" s="1"/>
  <c r="H111" i="51"/>
  <c r="N111" i="51" s="1"/>
  <c r="G111" i="51"/>
  <c r="M111" i="51" s="1"/>
  <c r="E111" i="51"/>
  <c r="D111" i="51"/>
  <c r="C111" i="51"/>
  <c r="L109" i="51"/>
  <c r="K109" i="51"/>
  <c r="J109" i="51"/>
  <c r="H109" i="51"/>
  <c r="N109" i="51"/>
  <c r="G109" i="51"/>
  <c r="M109" i="51"/>
  <c r="F109" i="51"/>
  <c r="E109" i="51"/>
  <c r="C109" i="51"/>
  <c r="N107" i="51"/>
  <c r="M107" i="51"/>
  <c r="F107" i="51"/>
  <c r="C107" i="51"/>
  <c r="N104" i="51"/>
  <c r="M104" i="51"/>
  <c r="D104" i="51"/>
  <c r="E104" i="51" s="1"/>
  <c r="C104" i="51"/>
  <c r="N103" i="51"/>
  <c r="L103" i="51"/>
  <c r="K103" i="51"/>
  <c r="J103" i="51"/>
  <c r="M103" i="51" s="1"/>
  <c r="F103" i="51"/>
  <c r="F105" i="51" s="1"/>
  <c r="F119" i="51" s="1"/>
  <c r="E103" i="51"/>
  <c r="D103" i="51"/>
  <c r="C103" i="51"/>
  <c r="L102" i="51"/>
  <c r="K102" i="51"/>
  <c r="J102" i="51"/>
  <c r="H102" i="51"/>
  <c r="N102" i="51"/>
  <c r="G102" i="51"/>
  <c r="M102" i="51"/>
  <c r="E102" i="51"/>
  <c r="D102" i="51"/>
  <c r="C102" i="51"/>
  <c r="K101" i="51"/>
  <c r="H101" i="51"/>
  <c r="N101" i="51" s="1"/>
  <c r="G101" i="51"/>
  <c r="M101" i="51" s="1"/>
  <c r="E101" i="51"/>
  <c r="D101" i="51"/>
  <c r="C101" i="51"/>
  <c r="H99" i="51"/>
  <c r="N99" i="51" s="1"/>
  <c r="G99" i="51"/>
  <c r="M99" i="51" s="1"/>
  <c r="E99" i="51"/>
  <c r="D99" i="51"/>
  <c r="C99" i="51"/>
  <c r="L98" i="51"/>
  <c r="L100" i="51" s="1"/>
  <c r="L105" i="51"/>
  <c r="L119" i="51" s="1"/>
  <c r="K98" i="51"/>
  <c r="K100" i="51" s="1"/>
  <c r="K105" i="51"/>
  <c r="K119" i="51" s="1"/>
  <c r="J98" i="51"/>
  <c r="J100" i="51" s="1"/>
  <c r="J105" i="51"/>
  <c r="H98" i="51"/>
  <c r="N98" i="51" s="1"/>
  <c r="G98" i="51"/>
  <c r="G100" i="51"/>
  <c r="G105" i="51" s="1"/>
  <c r="E98" i="51"/>
  <c r="E100" i="51"/>
  <c r="D98" i="51"/>
  <c r="D100" i="51"/>
  <c r="D105" i="51" s="1"/>
  <c r="C98" i="51"/>
  <c r="C100" i="51" s="1"/>
  <c r="C105" i="51" s="1"/>
  <c r="M56" i="51"/>
  <c r="L56" i="51"/>
  <c r="L26" i="51"/>
  <c r="C22" i="51"/>
  <c r="I120" i="51"/>
  <c r="M100" i="51"/>
  <c r="G119" i="51"/>
  <c r="M117" i="18"/>
  <c r="L117" i="18"/>
  <c r="K117" i="18"/>
  <c r="N117" i="18" s="1"/>
  <c r="J117" i="18"/>
  <c r="I117" i="18"/>
  <c r="I119" i="18" s="1"/>
  <c r="F117" i="18"/>
  <c r="E117" i="18"/>
  <c r="D117" i="18"/>
  <c r="C117" i="18"/>
  <c r="L115" i="18"/>
  <c r="K115" i="18"/>
  <c r="N115" i="18"/>
  <c r="J115" i="18"/>
  <c r="M115" i="18"/>
  <c r="I115" i="18"/>
  <c r="N113" i="18"/>
  <c r="M113" i="18"/>
  <c r="H113" i="18"/>
  <c r="G113" i="18"/>
  <c r="E113" i="18"/>
  <c r="D113" i="18"/>
  <c r="C113" i="18"/>
  <c r="L111" i="18"/>
  <c r="K111" i="18"/>
  <c r="J111" i="18"/>
  <c r="I111" i="18"/>
  <c r="H111" i="18"/>
  <c r="N111" i="18" s="1"/>
  <c r="G111" i="18"/>
  <c r="M111" i="18" s="1"/>
  <c r="E111" i="18"/>
  <c r="D111" i="18"/>
  <c r="C111" i="18"/>
  <c r="L109" i="18"/>
  <c r="K109" i="18"/>
  <c r="N109" i="18"/>
  <c r="J109" i="18"/>
  <c r="H109" i="18"/>
  <c r="G109" i="18"/>
  <c r="M109" i="18"/>
  <c r="F109" i="18"/>
  <c r="E109" i="18"/>
  <c r="C109" i="18"/>
  <c r="N107" i="18"/>
  <c r="M107" i="18"/>
  <c r="F107" i="18"/>
  <c r="C107" i="18"/>
  <c r="N104" i="18"/>
  <c r="M104" i="18"/>
  <c r="E104" i="18"/>
  <c r="D104" i="18"/>
  <c r="C104" i="18"/>
  <c r="M103" i="18"/>
  <c r="L103" i="18"/>
  <c r="K103" i="18"/>
  <c r="N103" i="18" s="1"/>
  <c r="J103" i="18"/>
  <c r="F103" i="18"/>
  <c r="F105" i="18" s="1"/>
  <c r="F119" i="18"/>
  <c r="E103" i="18"/>
  <c r="D103" i="18"/>
  <c r="C103" i="18"/>
  <c r="N102" i="18"/>
  <c r="L102" i="18"/>
  <c r="K102" i="18"/>
  <c r="J102" i="18"/>
  <c r="M102" i="18"/>
  <c r="H102" i="18"/>
  <c r="G102" i="18"/>
  <c r="E102" i="18"/>
  <c r="D102" i="18"/>
  <c r="C102" i="18"/>
  <c r="K101" i="18"/>
  <c r="H101" i="18"/>
  <c r="N101" i="18" s="1"/>
  <c r="G101" i="18"/>
  <c r="M101" i="18" s="1"/>
  <c r="E101" i="18"/>
  <c r="D101" i="18"/>
  <c r="C101" i="18"/>
  <c r="N99" i="18"/>
  <c r="H99" i="18"/>
  <c r="G99" i="18"/>
  <c r="M99" i="18" s="1"/>
  <c r="E99" i="18"/>
  <c r="E105" i="18"/>
  <c r="E119" i="18" s="1"/>
  <c r="D99" i="18"/>
  <c r="C99" i="18"/>
  <c r="M98" i="18"/>
  <c r="L98" i="18"/>
  <c r="L100" i="18" s="1"/>
  <c r="L105" i="18" s="1"/>
  <c r="L119" i="18" s="1"/>
  <c r="K98" i="18"/>
  <c r="K100" i="18" s="1"/>
  <c r="K105" i="18" s="1"/>
  <c r="K119" i="18" s="1"/>
  <c r="J98" i="18"/>
  <c r="J100" i="18"/>
  <c r="J105" i="18" s="1"/>
  <c r="J119" i="18" s="1"/>
  <c r="H98" i="18"/>
  <c r="H100" i="18"/>
  <c r="H105" i="18" s="1"/>
  <c r="G98" i="18"/>
  <c r="E98" i="18"/>
  <c r="E100" i="18" s="1"/>
  <c r="D98" i="18"/>
  <c r="D100" i="18"/>
  <c r="C98" i="18"/>
  <c r="C100" i="18"/>
  <c r="G79" i="18"/>
  <c r="M56" i="18"/>
  <c r="L56" i="18"/>
  <c r="L26" i="18"/>
  <c r="C22" i="18"/>
  <c r="I120" i="18"/>
  <c r="N100" i="18"/>
  <c r="N98" i="18"/>
  <c r="I119" i="48"/>
  <c r="L117" i="48"/>
  <c r="K117" i="48"/>
  <c r="N117" i="48" s="1"/>
  <c r="J117" i="48"/>
  <c r="M117" i="48" s="1"/>
  <c r="I117" i="48"/>
  <c r="F117" i="48"/>
  <c r="E117" i="48"/>
  <c r="D117" i="48"/>
  <c r="C117" i="48"/>
  <c r="L115" i="48"/>
  <c r="K115" i="48"/>
  <c r="N115" i="48"/>
  <c r="J115" i="48"/>
  <c r="M115" i="48"/>
  <c r="I115" i="48"/>
  <c r="H113" i="48"/>
  <c r="N113" i="48" s="1"/>
  <c r="G113" i="48"/>
  <c r="M113" i="48" s="1"/>
  <c r="E113" i="48"/>
  <c r="D113" i="48"/>
  <c r="C113" i="48"/>
  <c r="C119" i="48" s="1"/>
  <c r="L111" i="48"/>
  <c r="K111" i="48"/>
  <c r="J111" i="48"/>
  <c r="I111" i="48"/>
  <c r="H111" i="48"/>
  <c r="N111" i="48" s="1"/>
  <c r="G111" i="48"/>
  <c r="M111" i="48" s="1"/>
  <c r="E111" i="48"/>
  <c r="D111" i="48"/>
  <c r="C111" i="48"/>
  <c r="L109" i="48"/>
  <c r="K109" i="48"/>
  <c r="J109" i="48"/>
  <c r="H109" i="48"/>
  <c r="N109" i="48" s="1"/>
  <c r="G109" i="48"/>
  <c r="M109" i="48" s="1"/>
  <c r="F109" i="48"/>
  <c r="E109" i="48"/>
  <c r="C109" i="48"/>
  <c r="N107" i="48"/>
  <c r="M107" i="48"/>
  <c r="F107" i="48"/>
  <c r="C107" i="48"/>
  <c r="N104" i="48"/>
  <c r="M104" i="48"/>
  <c r="E104" i="48"/>
  <c r="D104" i="48"/>
  <c r="C104" i="48"/>
  <c r="N103" i="48"/>
  <c r="M103" i="48"/>
  <c r="L103" i="48"/>
  <c r="K103" i="48"/>
  <c r="J103" i="48"/>
  <c r="F103" i="48"/>
  <c r="F105" i="48" s="1"/>
  <c r="F119" i="48" s="1"/>
  <c r="E103" i="48"/>
  <c r="D103" i="48"/>
  <c r="C103" i="48"/>
  <c r="L102" i="48"/>
  <c r="K102" i="48"/>
  <c r="J102" i="48"/>
  <c r="H102" i="48"/>
  <c r="G102" i="48"/>
  <c r="M102" i="48" s="1"/>
  <c r="E102" i="48"/>
  <c r="D102" i="48"/>
  <c r="C102" i="48"/>
  <c r="M101" i="48"/>
  <c r="K101" i="48"/>
  <c r="N101" i="48" s="1"/>
  <c r="H101" i="48"/>
  <c r="G101" i="48"/>
  <c r="E101" i="48"/>
  <c r="D101" i="48"/>
  <c r="C101" i="48"/>
  <c r="L100" i="48"/>
  <c r="L105" i="48" s="1"/>
  <c r="K105" i="48"/>
  <c r="K119" i="48" s="1"/>
  <c r="N99" i="48"/>
  <c r="H99" i="48"/>
  <c r="G99" i="48"/>
  <c r="M99" i="48"/>
  <c r="E99" i="48"/>
  <c r="D99" i="48"/>
  <c r="C99" i="48"/>
  <c r="L98" i="48"/>
  <c r="K98" i="48"/>
  <c r="K100" i="48" s="1"/>
  <c r="N100" i="48" s="1"/>
  <c r="J98" i="48"/>
  <c r="J100" i="48" s="1"/>
  <c r="J105" i="48" s="1"/>
  <c r="J119" i="48" s="1"/>
  <c r="H98" i="48"/>
  <c r="N98" i="48" s="1"/>
  <c r="G98" i="48"/>
  <c r="G100" i="48" s="1"/>
  <c r="E98" i="48"/>
  <c r="E100" i="48" s="1"/>
  <c r="D98" i="48"/>
  <c r="C98" i="48"/>
  <c r="C100" i="48" s="1"/>
  <c r="C105" i="48" s="1"/>
  <c r="M56" i="48"/>
  <c r="L56" i="48"/>
  <c r="L26" i="48"/>
  <c r="C22" i="48"/>
  <c r="I120" i="48" s="1"/>
  <c r="H100" i="48"/>
  <c r="H105" i="48"/>
  <c r="L117" i="9"/>
  <c r="K117" i="9"/>
  <c r="N117" i="9"/>
  <c r="J117" i="9"/>
  <c r="M117" i="9" s="1"/>
  <c r="I117" i="9"/>
  <c r="F117" i="9"/>
  <c r="E117" i="9"/>
  <c r="D117" i="9"/>
  <c r="C117" i="9"/>
  <c r="L115" i="9"/>
  <c r="K115" i="9"/>
  <c r="N115" i="9" s="1"/>
  <c r="J115" i="9"/>
  <c r="M115" i="9" s="1"/>
  <c r="I115" i="9"/>
  <c r="H113" i="9"/>
  <c r="N113" i="9"/>
  <c r="G113" i="9"/>
  <c r="M113" i="9" s="1"/>
  <c r="E113" i="9"/>
  <c r="D113" i="9"/>
  <c r="C113" i="9"/>
  <c r="N111" i="9"/>
  <c r="L111" i="9"/>
  <c r="K111" i="9"/>
  <c r="J111" i="9"/>
  <c r="I111" i="9"/>
  <c r="H111" i="9"/>
  <c r="G111" i="9"/>
  <c r="M111" i="9"/>
  <c r="E111" i="9"/>
  <c r="D111" i="9"/>
  <c r="C111" i="9"/>
  <c r="M109" i="9"/>
  <c r="L109" i="9"/>
  <c r="K109" i="9"/>
  <c r="J109" i="9"/>
  <c r="H109" i="9"/>
  <c r="N109" i="9" s="1"/>
  <c r="G109" i="9"/>
  <c r="F109" i="9"/>
  <c r="E109" i="9"/>
  <c r="C109" i="9"/>
  <c r="N107" i="9"/>
  <c r="M107" i="9"/>
  <c r="F107" i="9"/>
  <c r="C107" i="9"/>
  <c r="N104" i="9"/>
  <c r="M104" i="9"/>
  <c r="D104" i="9"/>
  <c r="E104" i="9" s="1"/>
  <c r="C104" i="9"/>
  <c r="L103" i="9"/>
  <c r="K103" i="9"/>
  <c r="N103" i="9"/>
  <c r="J103" i="9"/>
  <c r="M103" i="9" s="1"/>
  <c r="F103" i="9"/>
  <c r="F105" i="9" s="1"/>
  <c r="F119" i="9" s="1"/>
  <c r="E103" i="9"/>
  <c r="D103" i="9"/>
  <c r="C103" i="9"/>
  <c r="L102" i="9"/>
  <c r="K102" i="9"/>
  <c r="J102" i="9"/>
  <c r="H102" i="9"/>
  <c r="N102" i="9" s="1"/>
  <c r="G102" i="9"/>
  <c r="M102" i="9"/>
  <c r="E102" i="9"/>
  <c r="D102" i="9"/>
  <c r="C102" i="9"/>
  <c r="N101" i="9"/>
  <c r="K101" i="9"/>
  <c r="H101" i="9"/>
  <c r="G101" i="9"/>
  <c r="M101" i="9"/>
  <c r="E101" i="9"/>
  <c r="D101" i="9"/>
  <c r="C101" i="9"/>
  <c r="L100" i="9"/>
  <c r="L105" i="9" s="1"/>
  <c r="L119" i="9" s="1"/>
  <c r="H99" i="9"/>
  <c r="N99" i="9" s="1"/>
  <c r="G99" i="9"/>
  <c r="M99" i="9" s="1"/>
  <c r="E99" i="9"/>
  <c r="D99" i="9"/>
  <c r="C99" i="9"/>
  <c r="L98" i="9"/>
  <c r="K98" i="9"/>
  <c r="J98" i="9"/>
  <c r="J100" i="9" s="1"/>
  <c r="J105" i="9" s="1"/>
  <c r="M105" i="9" s="1"/>
  <c r="M119" i="9" s="1"/>
  <c r="H98" i="9"/>
  <c r="H100" i="9" s="1"/>
  <c r="G98" i="9"/>
  <c r="G100" i="9" s="1"/>
  <c r="G105" i="9" s="1"/>
  <c r="G119" i="9" s="1"/>
  <c r="E98" i="9"/>
  <c r="E100" i="9" s="1"/>
  <c r="E105" i="9" s="1"/>
  <c r="D98" i="9"/>
  <c r="D100" i="9" s="1"/>
  <c r="D105" i="9" s="1"/>
  <c r="D119" i="9" s="1"/>
  <c r="C98" i="9"/>
  <c r="C100" i="9" s="1"/>
  <c r="M56" i="9"/>
  <c r="L56" i="9"/>
  <c r="L26" i="9"/>
  <c r="C22" i="9"/>
  <c r="I120" i="9" s="1"/>
  <c r="L117" i="47"/>
  <c r="K117" i="47"/>
  <c r="N117" i="47" s="1"/>
  <c r="J117" i="47"/>
  <c r="M117" i="47" s="1"/>
  <c r="I117" i="47"/>
  <c r="F117" i="47"/>
  <c r="E117" i="47"/>
  <c r="D117" i="47"/>
  <c r="C117" i="47"/>
  <c r="L115" i="47"/>
  <c r="K115" i="47"/>
  <c r="N115" i="47"/>
  <c r="J115" i="47"/>
  <c r="M115" i="47"/>
  <c r="I115" i="47"/>
  <c r="H113" i="47"/>
  <c r="N113" i="47" s="1"/>
  <c r="G113" i="47"/>
  <c r="M113" i="47" s="1"/>
  <c r="E113" i="47"/>
  <c r="D113" i="47"/>
  <c r="C113" i="47"/>
  <c r="L111" i="47"/>
  <c r="K111" i="47"/>
  <c r="J111" i="47"/>
  <c r="I111" i="47"/>
  <c r="I119" i="47" s="1"/>
  <c r="I121" i="47" s="1"/>
  <c r="H111" i="47"/>
  <c r="N111" i="47" s="1"/>
  <c r="G111" i="47"/>
  <c r="M111" i="47" s="1"/>
  <c r="E111" i="47"/>
  <c r="D111" i="47"/>
  <c r="C111" i="47"/>
  <c r="L109" i="47"/>
  <c r="K109" i="47"/>
  <c r="J109" i="47"/>
  <c r="H109" i="47"/>
  <c r="N109" i="47"/>
  <c r="G109" i="47"/>
  <c r="M109" i="47" s="1"/>
  <c r="F109" i="47"/>
  <c r="E109" i="47"/>
  <c r="C109" i="47"/>
  <c r="N107" i="47"/>
  <c r="M107" i="47"/>
  <c r="F107" i="47"/>
  <c r="C107" i="47"/>
  <c r="N104" i="47"/>
  <c r="M104" i="47"/>
  <c r="E104" i="47"/>
  <c r="D104" i="47"/>
  <c r="C104" i="47"/>
  <c r="M103" i="47"/>
  <c r="L103" i="47"/>
  <c r="K103" i="47"/>
  <c r="N103" i="47" s="1"/>
  <c r="J103" i="47"/>
  <c r="F103" i="47"/>
  <c r="F105" i="47" s="1"/>
  <c r="F119" i="47" s="1"/>
  <c r="E103" i="47"/>
  <c r="D103" i="47"/>
  <c r="C103" i="47"/>
  <c r="L102" i="47"/>
  <c r="K102" i="47"/>
  <c r="J102" i="47"/>
  <c r="H102" i="47"/>
  <c r="G102" i="47"/>
  <c r="M102" i="47"/>
  <c r="E102" i="47"/>
  <c r="D102" i="47"/>
  <c r="C102" i="47"/>
  <c r="K101" i="47"/>
  <c r="H101" i="47"/>
  <c r="N101" i="47" s="1"/>
  <c r="G101" i="47"/>
  <c r="E101" i="47"/>
  <c r="D101" i="47"/>
  <c r="C101" i="47"/>
  <c r="L100" i="47"/>
  <c r="L105" i="47" s="1"/>
  <c r="L119" i="47" s="1"/>
  <c r="H99" i="47"/>
  <c r="N99" i="47" s="1"/>
  <c r="G99" i="47"/>
  <c r="M99" i="47"/>
  <c r="E99" i="47"/>
  <c r="D99" i="47"/>
  <c r="C99" i="47"/>
  <c r="M98" i="47"/>
  <c r="L98" i="47"/>
  <c r="K98" i="47"/>
  <c r="K100" i="47" s="1"/>
  <c r="K105" i="47" s="1"/>
  <c r="K119" i="47" s="1"/>
  <c r="J98" i="47"/>
  <c r="J100" i="47" s="1"/>
  <c r="H98" i="47"/>
  <c r="H100" i="47" s="1"/>
  <c r="G98" i="47"/>
  <c r="G100" i="47" s="1"/>
  <c r="E98" i="47"/>
  <c r="E100" i="47" s="1"/>
  <c r="E105" i="47" s="1"/>
  <c r="E119" i="47" s="1"/>
  <c r="D98" i="47"/>
  <c r="D100" i="47"/>
  <c r="C98" i="47"/>
  <c r="C100" i="47"/>
  <c r="C105" i="47" s="1"/>
  <c r="M56" i="47"/>
  <c r="L56" i="47"/>
  <c r="L26" i="47"/>
  <c r="C22" i="47"/>
  <c r="I120" i="47" s="1"/>
  <c r="N98" i="47"/>
  <c r="L117" i="50"/>
  <c r="K117" i="50"/>
  <c r="N117" i="50" s="1"/>
  <c r="J117" i="50"/>
  <c r="M117" i="50" s="1"/>
  <c r="I117" i="50"/>
  <c r="F117" i="50"/>
  <c r="E117" i="50"/>
  <c r="D117" i="50"/>
  <c r="C117" i="50"/>
  <c r="L115" i="50"/>
  <c r="K115" i="50"/>
  <c r="N115" i="50"/>
  <c r="J115" i="50"/>
  <c r="M115" i="50"/>
  <c r="I115" i="50"/>
  <c r="H113" i="50"/>
  <c r="N113" i="50" s="1"/>
  <c r="G113" i="50"/>
  <c r="M113" i="50" s="1"/>
  <c r="E113" i="50"/>
  <c r="D113" i="50"/>
  <c r="C113" i="50"/>
  <c r="L111" i="50"/>
  <c r="K111" i="50"/>
  <c r="J111" i="50"/>
  <c r="I111" i="50"/>
  <c r="I119" i="50" s="1"/>
  <c r="H111" i="50"/>
  <c r="N111" i="50" s="1"/>
  <c r="G111" i="50"/>
  <c r="M111" i="50" s="1"/>
  <c r="E111" i="50"/>
  <c r="D111" i="50"/>
  <c r="C111" i="50"/>
  <c r="L109" i="50"/>
  <c r="K109" i="50"/>
  <c r="J109" i="50"/>
  <c r="H109" i="50"/>
  <c r="N109" i="50"/>
  <c r="G109" i="50"/>
  <c r="M109" i="50" s="1"/>
  <c r="F109" i="50"/>
  <c r="E109" i="50"/>
  <c r="C109" i="50"/>
  <c r="N107" i="50"/>
  <c r="M107" i="50"/>
  <c r="F107" i="50"/>
  <c r="C107" i="50"/>
  <c r="N104" i="50"/>
  <c r="M104" i="50"/>
  <c r="E104" i="50"/>
  <c r="D104" i="50"/>
  <c r="C104" i="50"/>
  <c r="M103" i="50"/>
  <c r="L103" i="50"/>
  <c r="K103" i="50"/>
  <c r="N103" i="50" s="1"/>
  <c r="J103" i="50"/>
  <c r="F103" i="50"/>
  <c r="F105" i="50" s="1"/>
  <c r="E103" i="50"/>
  <c r="D103" i="50"/>
  <c r="C103" i="50"/>
  <c r="L102" i="50"/>
  <c r="K102" i="50"/>
  <c r="J102" i="50"/>
  <c r="H102" i="50"/>
  <c r="N102" i="50" s="1"/>
  <c r="G102" i="50"/>
  <c r="M102" i="50"/>
  <c r="E102" i="50"/>
  <c r="D102" i="50"/>
  <c r="C102" i="50"/>
  <c r="K101" i="50"/>
  <c r="H101" i="50"/>
  <c r="N101" i="50" s="1"/>
  <c r="G101" i="50"/>
  <c r="M101" i="50" s="1"/>
  <c r="E101" i="50"/>
  <c r="D101" i="50"/>
  <c r="C101" i="50"/>
  <c r="L100" i="50"/>
  <c r="L105" i="50" s="1"/>
  <c r="H99" i="50"/>
  <c r="N99" i="50" s="1"/>
  <c r="G99" i="50"/>
  <c r="M99" i="50" s="1"/>
  <c r="E99" i="50"/>
  <c r="D99" i="50"/>
  <c r="C99" i="50"/>
  <c r="L98" i="50"/>
  <c r="K98" i="50"/>
  <c r="K100" i="50"/>
  <c r="K105" i="50" s="1"/>
  <c r="K119" i="50" s="1"/>
  <c r="J98" i="50"/>
  <c r="J100" i="50"/>
  <c r="J105" i="50" s="1"/>
  <c r="J119" i="50" s="1"/>
  <c r="M56" i="50"/>
  <c r="L56" i="50"/>
  <c r="G29" i="50"/>
  <c r="H98" i="50" s="1"/>
  <c r="N98" i="50" s="1"/>
  <c r="F29" i="50"/>
  <c r="G98" i="50" s="1"/>
  <c r="G100" i="50" s="1"/>
  <c r="E29" i="50"/>
  <c r="E98" i="50"/>
  <c r="E100" i="50"/>
  <c r="E105" i="50" s="1"/>
  <c r="E119" i="50" s="1"/>
  <c r="D29" i="50"/>
  <c r="D98" i="50" s="1"/>
  <c r="C29" i="50"/>
  <c r="C98" i="50" s="1"/>
  <c r="C100" i="50" s="1"/>
  <c r="C105" i="50" s="1"/>
  <c r="C119" i="50" s="1"/>
  <c r="L26" i="50"/>
  <c r="C18" i="50"/>
  <c r="C22" i="50" s="1"/>
  <c r="I120" i="50" s="1"/>
  <c r="M98" i="50"/>
  <c r="N117" i="49"/>
  <c r="L117" i="49"/>
  <c r="K117" i="49"/>
  <c r="J117" i="49"/>
  <c r="M117" i="49" s="1"/>
  <c r="I117" i="49"/>
  <c r="F117" i="49"/>
  <c r="E117" i="49"/>
  <c r="D117" i="49"/>
  <c r="C117" i="49"/>
  <c r="L115" i="49"/>
  <c r="K115" i="49"/>
  <c r="N115" i="49"/>
  <c r="J115" i="49"/>
  <c r="M115" i="49"/>
  <c r="I115" i="49"/>
  <c r="N113" i="49"/>
  <c r="H113" i="49"/>
  <c r="G113" i="49"/>
  <c r="M113" i="49" s="1"/>
  <c r="E113" i="49"/>
  <c r="D113" i="49"/>
  <c r="C113" i="49"/>
  <c r="L111" i="49"/>
  <c r="K111" i="49"/>
  <c r="J111" i="49"/>
  <c r="I111" i="49"/>
  <c r="I119" i="49" s="1"/>
  <c r="I121" i="49" s="1"/>
  <c r="H111" i="49"/>
  <c r="N111" i="49" s="1"/>
  <c r="G111" i="49"/>
  <c r="M111" i="49" s="1"/>
  <c r="E111" i="49"/>
  <c r="D111" i="49"/>
  <c r="C111" i="49"/>
  <c r="L109" i="49"/>
  <c r="K109" i="49"/>
  <c r="N109" i="49"/>
  <c r="J109" i="49"/>
  <c r="H109" i="49"/>
  <c r="G109" i="49"/>
  <c r="M109" i="49"/>
  <c r="F109" i="49"/>
  <c r="E109" i="49"/>
  <c r="C109" i="49"/>
  <c r="N107" i="49"/>
  <c r="M107" i="49"/>
  <c r="F107" i="49"/>
  <c r="C107" i="49"/>
  <c r="N104" i="49"/>
  <c r="M104" i="49"/>
  <c r="D104" i="49"/>
  <c r="E104" i="49" s="1"/>
  <c r="E105" i="49" s="1"/>
  <c r="E119" i="49" s="1"/>
  <c r="C104" i="49"/>
  <c r="M103" i="49"/>
  <c r="L103" i="49"/>
  <c r="K103" i="49"/>
  <c r="N103" i="49" s="1"/>
  <c r="J103" i="49"/>
  <c r="F103" i="49"/>
  <c r="F105" i="49"/>
  <c r="F119" i="49"/>
  <c r="E103" i="49"/>
  <c r="D103" i="49"/>
  <c r="C103" i="49"/>
  <c r="N102" i="49"/>
  <c r="L102" i="49"/>
  <c r="K102" i="49"/>
  <c r="J102" i="49"/>
  <c r="M102" i="49"/>
  <c r="H102" i="49"/>
  <c r="G102" i="49"/>
  <c r="E102" i="49"/>
  <c r="D102" i="49"/>
  <c r="C102" i="49"/>
  <c r="K101" i="49"/>
  <c r="H101" i="49"/>
  <c r="N101" i="49" s="1"/>
  <c r="G101" i="49"/>
  <c r="M101" i="49" s="1"/>
  <c r="E101" i="49"/>
  <c r="D101" i="49"/>
  <c r="C101" i="49"/>
  <c r="L119" i="49"/>
  <c r="N99" i="49"/>
  <c r="H99" i="49"/>
  <c r="G99" i="49"/>
  <c r="E99" i="49"/>
  <c r="D99" i="49"/>
  <c r="C99" i="49"/>
  <c r="M98" i="49"/>
  <c r="L98" i="49"/>
  <c r="L100" i="49" s="1"/>
  <c r="L105" i="49" s="1"/>
  <c r="K98" i="49"/>
  <c r="K100" i="49" s="1"/>
  <c r="J98" i="49"/>
  <c r="J100" i="49"/>
  <c r="J105" i="49" s="1"/>
  <c r="J119" i="49" s="1"/>
  <c r="H98" i="49"/>
  <c r="H100" i="49"/>
  <c r="G98" i="49"/>
  <c r="E98" i="49"/>
  <c r="E100" i="49" s="1"/>
  <c r="D98" i="49"/>
  <c r="D100" i="49"/>
  <c r="C98" i="49"/>
  <c r="C100" i="49"/>
  <c r="C105" i="49" s="1"/>
  <c r="C119" i="49" s="1"/>
  <c r="M56" i="49"/>
  <c r="L56" i="49"/>
  <c r="L26" i="49"/>
  <c r="C22" i="49"/>
  <c r="I120" i="49"/>
  <c r="N100" i="49"/>
  <c r="H105" i="49"/>
  <c r="N98" i="49"/>
  <c r="H119" i="49"/>
  <c r="M117" i="46"/>
  <c r="L117" i="46"/>
  <c r="K117" i="46"/>
  <c r="N117" i="46" s="1"/>
  <c r="J117" i="46"/>
  <c r="I117" i="46"/>
  <c r="F117" i="46"/>
  <c r="E117" i="46"/>
  <c r="D117" i="46"/>
  <c r="C117" i="46"/>
  <c r="L115" i="46"/>
  <c r="K115" i="46"/>
  <c r="N115" i="46"/>
  <c r="J115" i="46"/>
  <c r="M115" i="46"/>
  <c r="I115" i="46"/>
  <c r="H113" i="46"/>
  <c r="N113" i="46" s="1"/>
  <c r="G113" i="46"/>
  <c r="M113" i="46" s="1"/>
  <c r="E113" i="46"/>
  <c r="D113" i="46"/>
  <c r="C113" i="46"/>
  <c r="L111" i="46"/>
  <c r="K111" i="46"/>
  <c r="J111" i="46"/>
  <c r="I111" i="46"/>
  <c r="I119" i="46" s="1"/>
  <c r="I121" i="46" s="1"/>
  <c r="H111" i="46"/>
  <c r="N111" i="46" s="1"/>
  <c r="G111" i="46"/>
  <c r="E111" i="46"/>
  <c r="D111" i="46"/>
  <c r="C111" i="46"/>
  <c r="L109" i="46"/>
  <c r="K109" i="46"/>
  <c r="J109" i="46"/>
  <c r="H109" i="46"/>
  <c r="N109" i="46"/>
  <c r="G109" i="46"/>
  <c r="M109" i="46"/>
  <c r="F109" i="46"/>
  <c r="E109" i="46"/>
  <c r="C109" i="46"/>
  <c r="N107" i="46"/>
  <c r="M107" i="46"/>
  <c r="F107" i="46"/>
  <c r="C107" i="46"/>
  <c r="N104" i="46"/>
  <c r="M104" i="46"/>
  <c r="E104" i="46"/>
  <c r="D104" i="46"/>
  <c r="C104" i="46"/>
  <c r="M103" i="46"/>
  <c r="L103" i="46"/>
  <c r="K103" i="46"/>
  <c r="N103" i="46" s="1"/>
  <c r="J103" i="46"/>
  <c r="F103" i="46"/>
  <c r="F105" i="46" s="1"/>
  <c r="F119" i="46" s="1"/>
  <c r="E103" i="46"/>
  <c r="D103" i="46"/>
  <c r="C103" i="46"/>
  <c r="L102" i="46"/>
  <c r="K102" i="46"/>
  <c r="J102" i="46"/>
  <c r="H102" i="46"/>
  <c r="N102" i="46" s="1"/>
  <c r="G102" i="46"/>
  <c r="M102" i="46"/>
  <c r="E102" i="46"/>
  <c r="D102" i="46"/>
  <c r="C102" i="46"/>
  <c r="K101" i="46"/>
  <c r="H101" i="46"/>
  <c r="N101" i="46" s="1"/>
  <c r="G101" i="46"/>
  <c r="M101" i="46" s="1"/>
  <c r="E101" i="46"/>
  <c r="D101" i="46"/>
  <c r="C101" i="46"/>
  <c r="L100" i="46"/>
  <c r="L105" i="46" s="1"/>
  <c r="L119" i="46" s="1"/>
  <c r="H99" i="46"/>
  <c r="N99" i="46" s="1"/>
  <c r="G99" i="46"/>
  <c r="M99" i="46"/>
  <c r="E99" i="46"/>
  <c r="D99" i="46"/>
  <c r="C99" i="46"/>
  <c r="M98" i="46"/>
  <c r="L98" i="46"/>
  <c r="K98" i="46"/>
  <c r="K100" i="46" s="1"/>
  <c r="K105" i="46" s="1"/>
  <c r="K119" i="46" s="1"/>
  <c r="J98" i="46"/>
  <c r="J100" i="46" s="1"/>
  <c r="J105" i="46" s="1"/>
  <c r="J119" i="46" s="1"/>
  <c r="H98" i="46"/>
  <c r="H100" i="46" s="1"/>
  <c r="G98" i="46"/>
  <c r="G100" i="46" s="1"/>
  <c r="G105" i="46" s="1"/>
  <c r="E98" i="46"/>
  <c r="E100" i="46"/>
  <c r="E105" i="46" s="1"/>
  <c r="E119" i="46"/>
  <c r="D98" i="46"/>
  <c r="D100" i="46"/>
  <c r="C98" i="46"/>
  <c r="C100" i="46"/>
  <c r="C105" i="46" s="1"/>
  <c r="C119" i="46"/>
  <c r="M56" i="46"/>
  <c r="L56" i="46"/>
  <c r="L26" i="46"/>
  <c r="C22" i="46"/>
  <c r="I120" i="46" s="1"/>
  <c r="N98" i="46"/>
  <c r="L117" i="45"/>
  <c r="K117" i="45"/>
  <c r="N117" i="45" s="1"/>
  <c r="J117" i="45"/>
  <c r="M117" i="45" s="1"/>
  <c r="I117" i="45"/>
  <c r="F117" i="45"/>
  <c r="E117" i="45"/>
  <c r="D117" i="45"/>
  <c r="C117" i="45"/>
  <c r="L115" i="45"/>
  <c r="K115" i="45"/>
  <c r="N115" i="45"/>
  <c r="J115" i="45"/>
  <c r="M115" i="45" s="1"/>
  <c r="I115" i="45"/>
  <c r="H113" i="45"/>
  <c r="N113" i="45" s="1"/>
  <c r="G113" i="45"/>
  <c r="M113" i="45"/>
  <c r="E113" i="45"/>
  <c r="D113" i="45"/>
  <c r="C113" i="45"/>
  <c r="L111" i="45"/>
  <c r="K111" i="45"/>
  <c r="J111" i="45"/>
  <c r="I111" i="45"/>
  <c r="I119" i="45"/>
  <c r="H111" i="45"/>
  <c r="N111" i="45" s="1"/>
  <c r="G111" i="45"/>
  <c r="M111" i="45" s="1"/>
  <c r="E111" i="45"/>
  <c r="D111" i="45"/>
  <c r="C111" i="45"/>
  <c r="L109" i="45"/>
  <c r="K109" i="45"/>
  <c r="J109" i="45"/>
  <c r="H109" i="45"/>
  <c r="G109" i="45"/>
  <c r="M109" i="45" s="1"/>
  <c r="F109" i="45"/>
  <c r="E109" i="45"/>
  <c r="C109" i="45"/>
  <c r="N107" i="45"/>
  <c r="M107" i="45"/>
  <c r="F107" i="45"/>
  <c r="C107" i="45"/>
  <c r="N104" i="45"/>
  <c r="M104" i="45"/>
  <c r="E104" i="45"/>
  <c r="D104" i="45"/>
  <c r="C104" i="45"/>
  <c r="L103" i="45"/>
  <c r="K103" i="45"/>
  <c r="N103" i="45" s="1"/>
  <c r="J103" i="45"/>
  <c r="M103" i="45" s="1"/>
  <c r="F103" i="45"/>
  <c r="F105" i="45" s="1"/>
  <c r="E103" i="45"/>
  <c r="D103" i="45"/>
  <c r="C103" i="45"/>
  <c r="L102" i="45"/>
  <c r="K102" i="45"/>
  <c r="N102" i="45"/>
  <c r="J102" i="45"/>
  <c r="H102" i="45"/>
  <c r="G102" i="45"/>
  <c r="M102" i="45"/>
  <c r="E102" i="45"/>
  <c r="D102" i="45"/>
  <c r="C102" i="45"/>
  <c r="K101" i="45"/>
  <c r="N101" i="45" s="1"/>
  <c r="H101" i="45"/>
  <c r="G101" i="45"/>
  <c r="M101" i="45" s="1"/>
  <c r="E101" i="45"/>
  <c r="D101" i="45"/>
  <c r="C101" i="45"/>
  <c r="H100" i="45"/>
  <c r="H99" i="45"/>
  <c r="N99" i="45"/>
  <c r="G99" i="45"/>
  <c r="M99" i="45"/>
  <c r="E99" i="45"/>
  <c r="D99" i="45"/>
  <c r="C99" i="45"/>
  <c r="N98" i="45"/>
  <c r="L98" i="45"/>
  <c r="L100" i="45"/>
  <c r="K98" i="45"/>
  <c r="K100" i="45"/>
  <c r="J98" i="45"/>
  <c r="J100" i="45"/>
  <c r="J105" i="45" s="1"/>
  <c r="J119" i="45" s="1"/>
  <c r="H98" i="45"/>
  <c r="G98" i="45"/>
  <c r="E98" i="45"/>
  <c r="E100" i="45" s="1"/>
  <c r="E105" i="45" s="1"/>
  <c r="D98" i="45"/>
  <c r="C98" i="45"/>
  <c r="C100" i="45" s="1"/>
  <c r="C105" i="45" s="1"/>
  <c r="C119" i="45" s="1"/>
  <c r="M56" i="45"/>
  <c r="L56" i="45"/>
  <c r="L26" i="45"/>
  <c r="C22" i="45"/>
  <c r="I120" i="45" s="1"/>
  <c r="I120" i="44"/>
  <c r="L117" i="44"/>
  <c r="K117" i="44"/>
  <c r="N117" i="44" s="1"/>
  <c r="J117" i="44"/>
  <c r="M117" i="44"/>
  <c r="I117" i="44"/>
  <c r="F117" i="44"/>
  <c r="E117" i="44"/>
  <c r="D117" i="44"/>
  <c r="C117" i="44"/>
  <c r="L115" i="44"/>
  <c r="K115" i="44"/>
  <c r="N115" i="44" s="1"/>
  <c r="J115" i="44"/>
  <c r="M115" i="44" s="1"/>
  <c r="I115" i="44"/>
  <c r="N113" i="44"/>
  <c r="H113" i="44"/>
  <c r="G113" i="44"/>
  <c r="M113" i="44" s="1"/>
  <c r="E113" i="44"/>
  <c r="D113" i="44"/>
  <c r="C113" i="44"/>
  <c r="M111" i="44"/>
  <c r="L111" i="44"/>
  <c r="K111" i="44"/>
  <c r="J111" i="44"/>
  <c r="I111" i="44"/>
  <c r="I119" i="44" s="1"/>
  <c r="I121" i="44" s="1"/>
  <c r="H111" i="44"/>
  <c r="N111" i="44" s="1"/>
  <c r="G111" i="44"/>
  <c r="E111" i="44"/>
  <c r="D111" i="44"/>
  <c r="C111" i="44"/>
  <c r="L109" i="44"/>
  <c r="K109" i="44"/>
  <c r="J109" i="44"/>
  <c r="H109" i="44"/>
  <c r="N109" i="44"/>
  <c r="G109" i="44"/>
  <c r="M109" i="44"/>
  <c r="F109" i="44"/>
  <c r="E109" i="44"/>
  <c r="C109" i="44"/>
  <c r="N107" i="44"/>
  <c r="M107" i="44"/>
  <c r="F107" i="44"/>
  <c r="C107" i="44"/>
  <c r="N104" i="44"/>
  <c r="M104" i="44"/>
  <c r="E104" i="44"/>
  <c r="D104" i="44"/>
  <c r="C104" i="44"/>
  <c r="L103" i="44"/>
  <c r="K103" i="44"/>
  <c r="N103" i="44" s="1"/>
  <c r="J103" i="44"/>
  <c r="M103" i="44"/>
  <c r="F103" i="44"/>
  <c r="F105" i="44" s="1"/>
  <c r="F119" i="44" s="1"/>
  <c r="E103" i="44"/>
  <c r="D103" i="44"/>
  <c r="C103" i="44"/>
  <c r="L102" i="44"/>
  <c r="K102" i="44"/>
  <c r="J102" i="44"/>
  <c r="H102" i="44"/>
  <c r="N102" i="44"/>
  <c r="G102" i="44"/>
  <c r="M102" i="44" s="1"/>
  <c r="E102" i="44"/>
  <c r="D102" i="44"/>
  <c r="C102" i="44"/>
  <c r="M101" i="44"/>
  <c r="K101" i="44"/>
  <c r="H101" i="44"/>
  <c r="G101" i="44"/>
  <c r="E101" i="44"/>
  <c r="D101" i="44"/>
  <c r="C101" i="44"/>
  <c r="H99" i="44"/>
  <c r="N99" i="44"/>
  <c r="G99" i="44"/>
  <c r="M99" i="44" s="1"/>
  <c r="E99" i="44"/>
  <c r="D99" i="44"/>
  <c r="C99" i="44"/>
  <c r="C100" i="44" s="1"/>
  <c r="C105" i="44" s="1"/>
  <c r="C119" i="44" s="1"/>
  <c r="L98" i="44"/>
  <c r="L100" i="44"/>
  <c r="L105" i="44" s="1"/>
  <c r="L119" i="44" s="1"/>
  <c r="K98" i="44"/>
  <c r="K100" i="44" s="1"/>
  <c r="K105" i="44" s="1"/>
  <c r="K119" i="44" s="1"/>
  <c r="J98" i="44"/>
  <c r="J100" i="44"/>
  <c r="J105" i="44" s="1"/>
  <c r="J119" i="44" s="1"/>
  <c r="H98" i="44"/>
  <c r="G98" i="44"/>
  <c r="G100" i="44"/>
  <c r="E98" i="44"/>
  <c r="E100" i="44"/>
  <c r="E105" i="44" s="1"/>
  <c r="E119" i="44" s="1"/>
  <c r="D98" i="44"/>
  <c r="D100" i="44"/>
  <c r="D105" i="44" s="1"/>
  <c r="D119" i="44" s="1"/>
  <c r="C98" i="44"/>
  <c r="M56" i="44"/>
  <c r="L56" i="44"/>
  <c r="L26" i="44"/>
  <c r="C22" i="44"/>
  <c r="M98" i="44"/>
  <c r="L117" i="43"/>
  <c r="K117" i="43"/>
  <c r="N117" i="43" s="1"/>
  <c r="J117" i="43"/>
  <c r="M117" i="43" s="1"/>
  <c r="I117" i="43"/>
  <c r="F117" i="43"/>
  <c r="E117" i="43"/>
  <c r="D117" i="43"/>
  <c r="C117" i="43"/>
  <c r="L115" i="43"/>
  <c r="K115" i="43"/>
  <c r="N115" i="43" s="1"/>
  <c r="J115" i="43"/>
  <c r="M115" i="43" s="1"/>
  <c r="I115" i="43"/>
  <c r="M113" i="43"/>
  <c r="H113" i="43"/>
  <c r="N113" i="43" s="1"/>
  <c r="G113" i="43"/>
  <c r="E113" i="43"/>
  <c r="D113" i="43"/>
  <c r="C113" i="43"/>
  <c r="L111" i="43"/>
  <c r="K111" i="43"/>
  <c r="J111" i="43"/>
  <c r="I111" i="43"/>
  <c r="I119" i="43" s="1"/>
  <c r="I121" i="43" s="1"/>
  <c r="H111" i="43"/>
  <c r="N111" i="43"/>
  <c r="G111" i="43"/>
  <c r="M111" i="43" s="1"/>
  <c r="E111" i="43"/>
  <c r="D111" i="43"/>
  <c r="C111" i="43"/>
  <c r="L109" i="43"/>
  <c r="K109" i="43"/>
  <c r="J109" i="43"/>
  <c r="H109" i="43"/>
  <c r="N109" i="43"/>
  <c r="G109" i="43"/>
  <c r="M109" i="43" s="1"/>
  <c r="F109" i="43"/>
  <c r="E109" i="43"/>
  <c r="C109" i="43"/>
  <c r="N107" i="43"/>
  <c r="M107" i="43"/>
  <c r="F107" i="43"/>
  <c r="C107" i="43"/>
  <c r="N104" i="43"/>
  <c r="M104" i="43"/>
  <c r="D104" i="43"/>
  <c r="E104" i="43" s="1"/>
  <c r="C104" i="43"/>
  <c r="N103" i="43"/>
  <c r="L103" i="43"/>
  <c r="K103" i="43"/>
  <c r="J103" i="43"/>
  <c r="M103" i="43" s="1"/>
  <c r="F103" i="43"/>
  <c r="F105" i="43"/>
  <c r="E103" i="43"/>
  <c r="D103" i="43"/>
  <c r="C103" i="43"/>
  <c r="L102" i="43"/>
  <c r="K102" i="43"/>
  <c r="J102" i="43"/>
  <c r="J105" i="43" s="1"/>
  <c r="J119" i="43" s="1"/>
  <c r="H102" i="43"/>
  <c r="N102" i="43" s="1"/>
  <c r="G102" i="43"/>
  <c r="M102" i="43" s="1"/>
  <c r="E102" i="43"/>
  <c r="D102" i="43"/>
  <c r="C102" i="43"/>
  <c r="K101" i="43"/>
  <c r="H101" i="43"/>
  <c r="G101" i="43"/>
  <c r="M101" i="43" s="1"/>
  <c r="E101" i="43"/>
  <c r="D101" i="43"/>
  <c r="C101" i="43"/>
  <c r="N99" i="43"/>
  <c r="H99" i="43"/>
  <c r="G99" i="43"/>
  <c r="M99" i="43"/>
  <c r="E99" i="43"/>
  <c r="D99" i="43"/>
  <c r="C99" i="43"/>
  <c r="L98" i="43"/>
  <c r="L100" i="43" s="1"/>
  <c r="L105" i="43" s="1"/>
  <c r="L119" i="43" s="1"/>
  <c r="K98" i="43"/>
  <c r="K100" i="43"/>
  <c r="J98" i="43"/>
  <c r="J100" i="43"/>
  <c r="H98" i="43"/>
  <c r="H100" i="43"/>
  <c r="N100" i="43" s="1"/>
  <c r="G98" i="43"/>
  <c r="G100" i="43" s="1"/>
  <c r="E98" i="43"/>
  <c r="E100" i="43" s="1"/>
  <c r="E105" i="43"/>
  <c r="E119" i="43" s="1"/>
  <c r="D98" i="43"/>
  <c r="D100" i="43" s="1"/>
  <c r="D105" i="43" s="1"/>
  <c r="D119" i="43" s="1"/>
  <c r="C98" i="43"/>
  <c r="C100" i="43" s="1"/>
  <c r="C105" i="43"/>
  <c r="C119" i="43" s="1"/>
  <c r="M56" i="43"/>
  <c r="L56" i="43"/>
  <c r="L26" i="43"/>
  <c r="C22" i="43"/>
  <c r="I120" i="43"/>
  <c r="H105" i="43"/>
  <c r="H119" i="43" s="1"/>
  <c r="N98" i="43"/>
  <c r="L117" i="42"/>
  <c r="K117" i="42"/>
  <c r="N117" i="42" s="1"/>
  <c r="J117" i="42"/>
  <c r="M117" i="42"/>
  <c r="I117" i="42"/>
  <c r="F117" i="42"/>
  <c r="E117" i="42"/>
  <c r="D117" i="42"/>
  <c r="C117" i="42"/>
  <c r="N115" i="42"/>
  <c r="L115" i="42"/>
  <c r="K115" i="42"/>
  <c r="J115" i="42"/>
  <c r="M115" i="42" s="1"/>
  <c r="I115" i="42"/>
  <c r="H113" i="42"/>
  <c r="N113" i="42" s="1"/>
  <c r="G113" i="42"/>
  <c r="M113" i="42" s="1"/>
  <c r="E113" i="42"/>
  <c r="D113" i="42"/>
  <c r="C113" i="42"/>
  <c r="M111" i="42"/>
  <c r="L111" i="42"/>
  <c r="K111" i="42"/>
  <c r="J111" i="42"/>
  <c r="I111" i="42"/>
  <c r="I119" i="42" s="1"/>
  <c r="I121" i="42" s="1"/>
  <c r="H111" i="42"/>
  <c r="N111" i="42" s="1"/>
  <c r="G111" i="42"/>
  <c r="E111" i="42"/>
  <c r="D111" i="42"/>
  <c r="C111" i="42"/>
  <c r="L109" i="42"/>
  <c r="K109" i="42"/>
  <c r="J109" i="42"/>
  <c r="H109" i="42"/>
  <c r="N109" i="42"/>
  <c r="G109" i="42"/>
  <c r="M109" i="42"/>
  <c r="F109" i="42"/>
  <c r="E109" i="42"/>
  <c r="C109" i="42"/>
  <c r="N107" i="42"/>
  <c r="M107" i="42"/>
  <c r="F107" i="42"/>
  <c r="C107" i="42"/>
  <c r="F105" i="42"/>
  <c r="N104" i="42"/>
  <c r="M104" i="42"/>
  <c r="D104" i="42"/>
  <c r="E104" i="42"/>
  <c r="C104" i="42"/>
  <c r="N103" i="42"/>
  <c r="L103" i="42"/>
  <c r="K103" i="42"/>
  <c r="J103" i="42"/>
  <c r="M103" i="42"/>
  <c r="F103" i="42"/>
  <c r="E103" i="42"/>
  <c r="D103" i="42"/>
  <c r="C103" i="42"/>
  <c r="L102" i="42"/>
  <c r="K102" i="42"/>
  <c r="J102" i="42"/>
  <c r="H102" i="42"/>
  <c r="N102" i="42" s="1"/>
  <c r="G102" i="42"/>
  <c r="M102" i="42" s="1"/>
  <c r="E102" i="42"/>
  <c r="E105" i="42" s="1"/>
  <c r="E119" i="42" s="1"/>
  <c r="D102" i="42"/>
  <c r="C102" i="42"/>
  <c r="M101" i="42"/>
  <c r="K101" i="42"/>
  <c r="H101" i="42"/>
  <c r="N101" i="42" s="1"/>
  <c r="G101" i="42"/>
  <c r="E101" i="42"/>
  <c r="D101" i="42"/>
  <c r="C101" i="42"/>
  <c r="H99" i="42"/>
  <c r="N99" i="42"/>
  <c r="G99" i="42"/>
  <c r="M99" i="42"/>
  <c r="E99" i="42"/>
  <c r="D99" i="42"/>
  <c r="C99" i="42"/>
  <c r="N98" i="42"/>
  <c r="L98" i="42"/>
  <c r="L100" i="42"/>
  <c r="L105" i="42" s="1"/>
  <c r="L119" i="42" s="1"/>
  <c r="K98" i="42"/>
  <c r="K100" i="42"/>
  <c r="K105" i="42" s="1"/>
  <c r="K119" i="42" s="1"/>
  <c r="J98" i="42"/>
  <c r="J100" i="42"/>
  <c r="J105" i="42" s="1"/>
  <c r="J119" i="42" s="1"/>
  <c r="H98" i="42"/>
  <c r="H100" i="42" s="1"/>
  <c r="H105" i="42" s="1"/>
  <c r="N105" i="42" s="1"/>
  <c r="N119" i="42" s="1"/>
  <c r="G98" i="42"/>
  <c r="E98" i="42"/>
  <c r="E100" i="42" s="1"/>
  <c r="D98" i="42"/>
  <c r="D100" i="42" s="1"/>
  <c r="D105" i="42" s="1"/>
  <c r="D119" i="42" s="1"/>
  <c r="C98" i="42"/>
  <c r="C100" i="42" s="1"/>
  <c r="C105" i="42" s="1"/>
  <c r="C119" i="42" s="1"/>
  <c r="M56" i="42"/>
  <c r="L56" i="42"/>
  <c r="L26" i="42"/>
  <c r="C22" i="42"/>
  <c r="I120" i="42" s="1"/>
  <c r="I120" i="41"/>
  <c r="N117" i="41"/>
  <c r="L117" i="41"/>
  <c r="K117" i="41"/>
  <c r="J117" i="41"/>
  <c r="M117" i="41" s="1"/>
  <c r="I117" i="41"/>
  <c r="I119" i="41"/>
  <c r="I121" i="41" s="1"/>
  <c r="F117" i="41"/>
  <c r="E117" i="41"/>
  <c r="D117" i="41"/>
  <c r="C117" i="41"/>
  <c r="L115" i="41"/>
  <c r="K115" i="41"/>
  <c r="N115" i="41"/>
  <c r="J115" i="41"/>
  <c r="M115" i="41"/>
  <c r="I115" i="41"/>
  <c r="H113" i="41"/>
  <c r="N113" i="41" s="1"/>
  <c r="G113" i="41"/>
  <c r="M113" i="41" s="1"/>
  <c r="E113" i="41"/>
  <c r="D113" i="41"/>
  <c r="C113" i="41"/>
  <c r="L111" i="41"/>
  <c r="K111" i="41"/>
  <c r="J111" i="41"/>
  <c r="I111" i="41"/>
  <c r="H111" i="41"/>
  <c r="N111" i="41" s="1"/>
  <c r="G111" i="41"/>
  <c r="E111" i="41"/>
  <c r="D111" i="41"/>
  <c r="C111" i="41"/>
  <c r="L109" i="41"/>
  <c r="K109" i="41"/>
  <c r="J109" i="41"/>
  <c r="H109" i="41"/>
  <c r="N109" i="41"/>
  <c r="G109" i="41"/>
  <c r="M109" i="41"/>
  <c r="F109" i="41"/>
  <c r="E109" i="41"/>
  <c r="C109" i="41"/>
  <c r="N107" i="41"/>
  <c r="M107" i="41"/>
  <c r="F107" i="41"/>
  <c r="C107" i="41"/>
  <c r="N104" i="41"/>
  <c r="M104" i="41"/>
  <c r="E104" i="41"/>
  <c r="D104" i="41"/>
  <c r="C104" i="41"/>
  <c r="M103" i="41"/>
  <c r="L103" i="41"/>
  <c r="K103" i="41"/>
  <c r="N103" i="41" s="1"/>
  <c r="J103" i="41"/>
  <c r="F103" i="41"/>
  <c r="F105" i="41" s="1"/>
  <c r="F119" i="41" s="1"/>
  <c r="E103" i="41"/>
  <c r="D103" i="41"/>
  <c r="C103" i="41"/>
  <c r="L102" i="41"/>
  <c r="K102" i="41"/>
  <c r="J102" i="41"/>
  <c r="H102" i="41"/>
  <c r="N102" i="41" s="1"/>
  <c r="G102" i="41"/>
  <c r="M102" i="41"/>
  <c r="E102" i="41"/>
  <c r="D102" i="41"/>
  <c r="C102" i="41"/>
  <c r="K101" i="41"/>
  <c r="N101" i="41"/>
  <c r="H101" i="41"/>
  <c r="G101" i="41"/>
  <c r="M101" i="41" s="1"/>
  <c r="E101" i="41"/>
  <c r="D101" i="41"/>
  <c r="C101" i="41"/>
  <c r="L100" i="41"/>
  <c r="L105" i="41" s="1"/>
  <c r="L119" i="41" s="1"/>
  <c r="G105" i="41"/>
  <c r="H99" i="41"/>
  <c r="N99" i="41" s="1"/>
  <c r="G99" i="41"/>
  <c r="M99" i="41"/>
  <c r="E99" i="41"/>
  <c r="D99" i="41"/>
  <c r="C99" i="41"/>
  <c r="L98" i="41"/>
  <c r="K98" i="41"/>
  <c r="K100" i="41" s="1"/>
  <c r="K105" i="41" s="1"/>
  <c r="K119" i="41" s="1"/>
  <c r="J98" i="41"/>
  <c r="J100" i="41" s="1"/>
  <c r="J105" i="41"/>
  <c r="J119" i="41" s="1"/>
  <c r="H98" i="41"/>
  <c r="H100" i="41" s="1"/>
  <c r="N100" i="41" s="1"/>
  <c r="G98" i="41"/>
  <c r="G100" i="41" s="1"/>
  <c r="M100" i="41" s="1"/>
  <c r="E98" i="41"/>
  <c r="E100" i="41"/>
  <c r="E105" i="41" s="1"/>
  <c r="E119" i="41" s="1"/>
  <c r="D98" i="41"/>
  <c r="D100" i="41"/>
  <c r="C98" i="41"/>
  <c r="C100" i="41"/>
  <c r="C105" i="41" s="1"/>
  <c r="C119" i="41" s="1"/>
  <c r="M56" i="41"/>
  <c r="L56" i="41"/>
  <c r="L26" i="41"/>
  <c r="M117" i="40"/>
  <c r="L117" i="40"/>
  <c r="K117" i="40"/>
  <c r="N117" i="40" s="1"/>
  <c r="J117" i="40"/>
  <c r="I117" i="40"/>
  <c r="I119" i="40" s="1"/>
  <c r="F117" i="40"/>
  <c r="E117" i="40"/>
  <c r="D117" i="40"/>
  <c r="C117" i="40"/>
  <c r="L115" i="40"/>
  <c r="K115" i="40"/>
  <c r="N115" i="40"/>
  <c r="J115" i="40"/>
  <c r="M115" i="40"/>
  <c r="I115" i="40"/>
  <c r="N113" i="40"/>
  <c r="M113" i="40"/>
  <c r="H113" i="40"/>
  <c r="G113" i="40"/>
  <c r="E113" i="40"/>
  <c r="D113" i="40"/>
  <c r="C113" i="40"/>
  <c r="L111" i="40"/>
  <c r="K111" i="40"/>
  <c r="J111" i="40"/>
  <c r="I111" i="40"/>
  <c r="H111" i="40"/>
  <c r="N111" i="40" s="1"/>
  <c r="G111" i="40"/>
  <c r="M111" i="40" s="1"/>
  <c r="E111" i="40"/>
  <c r="D111" i="40"/>
  <c r="C111" i="40"/>
  <c r="L109" i="40"/>
  <c r="K109" i="40"/>
  <c r="J109" i="40"/>
  <c r="H109" i="40"/>
  <c r="N109" i="40"/>
  <c r="G109" i="40"/>
  <c r="M109" i="40"/>
  <c r="F109" i="40"/>
  <c r="E109" i="40"/>
  <c r="C109" i="40"/>
  <c r="N107" i="40"/>
  <c r="M107" i="40"/>
  <c r="F107" i="40"/>
  <c r="C107" i="40"/>
  <c r="N104" i="40"/>
  <c r="M104" i="40"/>
  <c r="E104" i="40"/>
  <c r="D104" i="40"/>
  <c r="C104" i="40"/>
  <c r="M103" i="40"/>
  <c r="L103" i="40"/>
  <c r="K103" i="40"/>
  <c r="N103" i="40" s="1"/>
  <c r="J103" i="40"/>
  <c r="F103" i="40"/>
  <c r="F105" i="40" s="1"/>
  <c r="F119" i="40" s="1"/>
  <c r="E103" i="40"/>
  <c r="D103" i="40"/>
  <c r="C103" i="40"/>
  <c r="L102" i="40"/>
  <c r="K102" i="40"/>
  <c r="J102" i="40"/>
  <c r="H102" i="40"/>
  <c r="N102" i="40" s="1"/>
  <c r="G102" i="40"/>
  <c r="M102" i="40"/>
  <c r="E102" i="40"/>
  <c r="D102" i="40"/>
  <c r="C102" i="40"/>
  <c r="K101" i="40"/>
  <c r="N101" i="40"/>
  <c r="H101" i="40"/>
  <c r="G101" i="40"/>
  <c r="M101" i="40" s="1"/>
  <c r="E101" i="40"/>
  <c r="D101" i="40"/>
  <c r="C101" i="40"/>
  <c r="L100" i="40"/>
  <c r="L105" i="40" s="1"/>
  <c r="L119" i="40" s="1"/>
  <c r="H99" i="40"/>
  <c r="N99" i="40" s="1"/>
  <c r="G99" i="40"/>
  <c r="M99" i="40"/>
  <c r="E99" i="40"/>
  <c r="D99" i="40"/>
  <c r="D100" i="40" s="1"/>
  <c r="C99" i="40"/>
  <c r="L98" i="40"/>
  <c r="K98" i="40"/>
  <c r="K100" i="40" s="1"/>
  <c r="J98" i="40"/>
  <c r="J100" i="40" s="1"/>
  <c r="J105" i="40" s="1"/>
  <c r="J119" i="40" s="1"/>
  <c r="H98" i="40"/>
  <c r="G98" i="40"/>
  <c r="G100" i="40" s="1"/>
  <c r="G105" i="40" s="1"/>
  <c r="E98" i="40"/>
  <c r="E100" i="40"/>
  <c r="E105" i="40" s="1"/>
  <c r="E119" i="40" s="1"/>
  <c r="D98" i="40"/>
  <c r="C98" i="40"/>
  <c r="C100" i="40"/>
  <c r="C105" i="40" s="1"/>
  <c r="C119" i="40" s="1"/>
  <c r="M56" i="40"/>
  <c r="L56" i="40"/>
  <c r="L26" i="40"/>
  <c r="C22" i="40"/>
  <c r="I120" i="40" s="1"/>
  <c r="I121" i="40" s="1"/>
  <c r="H105" i="41"/>
  <c r="N117" i="39"/>
  <c r="L117" i="39"/>
  <c r="K117" i="39"/>
  <c r="J117" i="39"/>
  <c r="M117" i="39" s="1"/>
  <c r="I117" i="39"/>
  <c r="F117" i="39"/>
  <c r="E117" i="39"/>
  <c r="D117" i="39"/>
  <c r="C117" i="39"/>
  <c r="L115" i="39"/>
  <c r="K115" i="39"/>
  <c r="N115" i="39" s="1"/>
  <c r="J115" i="39"/>
  <c r="M115" i="39" s="1"/>
  <c r="I115" i="39"/>
  <c r="H113" i="39"/>
  <c r="N113" i="39" s="1"/>
  <c r="G113" i="39"/>
  <c r="M113" i="39" s="1"/>
  <c r="E113" i="39"/>
  <c r="D113" i="39"/>
  <c r="C113" i="39"/>
  <c r="M111" i="39"/>
  <c r="L111" i="39"/>
  <c r="K111" i="39"/>
  <c r="J111" i="39"/>
  <c r="I111" i="39"/>
  <c r="H111" i="39"/>
  <c r="N111" i="39"/>
  <c r="G111" i="39"/>
  <c r="E111" i="39"/>
  <c r="D111" i="39"/>
  <c r="C111" i="39"/>
  <c r="L109" i="39"/>
  <c r="K109" i="39"/>
  <c r="J109" i="39"/>
  <c r="H109" i="39"/>
  <c r="N109" i="39" s="1"/>
  <c r="G109" i="39"/>
  <c r="M109" i="39" s="1"/>
  <c r="F109" i="39"/>
  <c r="E109" i="39"/>
  <c r="C109" i="39"/>
  <c r="N107" i="39"/>
  <c r="M107" i="39"/>
  <c r="F107" i="39"/>
  <c r="C107" i="39"/>
  <c r="N104" i="39"/>
  <c r="M104" i="39"/>
  <c r="D104" i="39"/>
  <c r="E104" i="39" s="1"/>
  <c r="C104" i="39"/>
  <c r="N103" i="39"/>
  <c r="L103" i="39"/>
  <c r="K103" i="39"/>
  <c r="J103" i="39"/>
  <c r="M103" i="39" s="1"/>
  <c r="F103" i="39"/>
  <c r="F105" i="39"/>
  <c r="F119" i="39" s="1"/>
  <c r="E103" i="39"/>
  <c r="D103" i="39"/>
  <c r="C103" i="39"/>
  <c r="L102" i="39"/>
  <c r="K102" i="39"/>
  <c r="J102" i="39"/>
  <c r="H102" i="39"/>
  <c r="N102" i="39" s="1"/>
  <c r="G102" i="39"/>
  <c r="E102" i="39"/>
  <c r="D102" i="39"/>
  <c r="C102" i="39"/>
  <c r="K101" i="39"/>
  <c r="N101" i="39" s="1"/>
  <c r="H101" i="39"/>
  <c r="G101" i="39"/>
  <c r="M101" i="39" s="1"/>
  <c r="E101" i="39"/>
  <c r="D101" i="39"/>
  <c r="C101" i="39"/>
  <c r="N99" i="39"/>
  <c r="H99" i="39"/>
  <c r="G99" i="39"/>
  <c r="G100" i="39" s="1"/>
  <c r="E99" i="39"/>
  <c r="D99" i="39"/>
  <c r="C99" i="39"/>
  <c r="L98" i="39"/>
  <c r="L100" i="39" s="1"/>
  <c r="L105" i="39" s="1"/>
  <c r="L119" i="39" s="1"/>
  <c r="K98" i="39"/>
  <c r="K100" i="39"/>
  <c r="K105" i="39" s="1"/>
  <c r="K119" i="39" s="1"/>
  <c r="J98" i="39"/>
  <c r="J100" i="39"/>
  <c r="J105" i="39" s="1"/>
  <c r="H98" i="39"/>
  <c r="N98" i="39"/>
  <c r="G98" i="39"/>
  <c r="M98" i="39" s="1"/>
  <c r="E98" i="39"/>
  <c r="D98" i="39"/>
  <c r="D100" i="39" s="1"/>
  <c r="C98" i="39"/>
  <c r="C100" i="39" s="1"/>
  <c r="C105" i="39" s="1"/>
  <c r="C119" i="39" s="1"/>
  <c r="M56" i="39"/>
  <c r="L56" i="39"/>
  <c r="L26" i="39"/>
  <c r="C22" i="39"/>
  <c r="I120" i="39"/>
  <c r="H100" i="39"/>
  <c r="M117" i="38"/>
  <c r="L117" i="38"/>
  <c r="K117" i="38"/>
  <c r="N117" i="38" s="1"/>
  <c r="J117" i="38"/>
  <c r="I117" i="38"/>
  <c r="F117" i="38"/>
  <c r="E117" i="38"/>
  <c r="D117" i="38"/>
  <c r="C117" i="38"/>
  <c r="L115" i="38"/>
  <c r="K115" i="38"/>
  <c r="N115" i="38"/>
  <c r="J115" i="38"/>
  <c r="M115" i="38"/>
  <c r="I115" i="38"/>
  <c r="N113" i="38"/>
  <c r="H113" i="38"/>
  <c r="G113" i="38"/>
  <c r="M113" i="38" s="1"/>
  <c r="E113" i="38"/>
  <c r="D113" i="38"/>
  <c r="C113" i="38"/>
  <c r="L111" i="38"/>
  <c r="K111" i="38"/>
  <c r="J111" i="38"/>
  <c r="I111" i="38"/>
  <c r="I119" i="38" s="1"/>
  <c r="I121" i="38" s="1"/>
  <c r="H111" i="38"/>
  <c r="N111" i="38" s="1"/>
  <c r="G111" i="38"/>
  <c r="M111" i="38" s="1"/>
  <c r="E111" i="38"/>
  <c r="D111" i="38"/>
  <c r="C111" i="38"/>
  <c r="L109" i="38"/>
  <c r="K109" i="38"/>
  <c r="J109" i="38"/>
  <c r="H109" i="38"/>
  <c r="N109" i="38"/>
  <c r="G109" i="38"/>
  <c r="M109" i="38"/>
  <c r="F109" i="38"/>
  <c r="E109" i="38"/>
  <c r="C109" i="38"/>
  <c r="N107" i="38"/>
  <c r="M107" i="38"/>
  <c r="F107" i="38"/>
  <c r="C107" i="38"/>
  <c r="N104" i="38"/>
  <c r="M104" i="38"/>
  <c r="E104" i="38"/>
  <c r="D104" i="38"/>
  <c r="C104" i="38"/>
  <c r="M103" i="38"/>
  <c r="L103" i="38"/>
  <c r="K103" i="38"/>
  <c r="N103" i="38" s="1"/>
  <c r="J103" i="38"/>
  <c r="F103" i="38"/>
  <c r="F105" i="38" s="1"/>
  <c r="F119" i="38" s="1"/>
  <c r="E103" i="38"/>
  <c r="D103" i="38"/>
  <c r="C103" i="38"/>
  <c r="L102" i="38"/>
  <c r="K102" i="38"/>
  <c r="J102" i="38"/>
  <c r="H102" i="38"/>
  <c r="N102" i="38" s="1"/>
  <c r="G102" i="38"/>
  <c r="M102" i="38"/>
  <c r="E102" i="38"/>
  <c r="D102" i="38"/>
  <c r="C102" i="38"/>
  <c r="K101" i="38"/>
  <c r="N101" i="38"/>
  <c r="H101" i="38"/>
  <c r="G101" i="38"/>
  <c r="M101" i="38" s="1"/>
  <c r="E101" i="38"/>
  <c r="D101" i="38"/>
  <c r="C101" i="38"/>
  <c r="L100" i="38"/>
  <c r="L105" i="38" s="1"/>
  <c r="L119" i="38"/>
  <c r="H99" i="38"/>
  <c r="N99" i="38" s="1"/>
  <c r="G99" i="38"/>
  <c r="M99" i="38"/>
  <c r="E99" i="38"/>
  <c r="D99" i="38"/>
  <c r="D100" i="38" s="1"/>
  <c r="D105" i="38" s="1"/>
  <c r="C99" i="38"/>
  <c r="L98" i="38"/>
  <c r="K98" i="38"/>
  <c r="J98" i="38"/>
  <c r="J100" i="38" s="1"/>
  <c r="J105" i="38" s="1"/>
  <c r="H98" i="38"/>
  <c r="G98" i="38"/>
  <c r="G100" i="38" s="1"/>
  <c r="E98" i="38"/>
  <c r="E100" i="38"/>
  <c r="E105" i="38" s="1"/>
  <c r="E119" i="38" s="1"/>
  <c r="D98" i="38"/>
  <c r="C98" i="38"/>
  <c r="C100" i="38"/>
  <c r="M56" i="38"/>
  <c r="L56" i="38"/>
  <c r="L26" i="38"/>
  <c r="C22" i="38"/>
  <c r="I120" i="38" s="1"/>
  <c r="N100" i="39"/>
  <c r="H105" i="39"/>
  <c r="N117" i="37"/>
  <c r="L117" i="37"/>
  <c r="K117" i="37"/>
  <c r="J117" i="37"/>
  <c r="M117" i="37" s="1"/>
  <c r="I117" i="37"/>
  <c r="I119" i="37"/>
  <c r="I121" i="37" s="1"/>
  <c r="F117" i="37"/>
  <c r="E117" i="37"/>
  <c r="D117" i="37"/>
  <c r="C117" i="37"/>
  <c r="L115" i="37"/>
  <c r="K115" i="37"/>
  <c r="N115" i="37" s="1"/>
  <c r="J115" i="37"/>
  <c r="M115" i="37" s="1"/>
  <c r="I115" i="37"/>
  <c r="M113" i="37"/>
  <c r="H113" i="37"/>
  <c r="N113" i="37" s="1"/>
  <c r="G113" i="37"/>
  <c r="E113" i="37"/>
  <c r="D113" i="37"/>
  <c r="C113" i="37"/>
  <c r="M111" i="37"/>
  <c r="L111" i="37"/>
  <c r="K111" i="37"/>
  <c r="J111" i="37"/>
  <c r="I111" i="37"/>
  <c r="H111" i="37"/>
  <c r="N111" i="37"/>
  <c r="G111" i="37"/>
  <c r="E111" i="37"/>
  <c r="D111" i="37"/>
  <c r="C111" i="37"/>
  <c r="L109" i="37"/>
  <c r="K109" i="37"/>
  <c r="J109" i="37"/>
  <c r="H109" i="37"/>
  <c r="N109" i="37" s="1"/>
  <c r="G109" i="37"/>
  <c r="M109" i="37" s="1"/>
  <c r="F109" i="37"/>
  <c r="E109" i="37"/>
  <c r="C109" i="37"/>
  <c r="N107" i="37"/>
  <c r="M107" i="37"/>
  <c r="F107" i="37"/>
  <c r="C107" i="37"/>
  <c r="N104" i="37"/>
  <c r="M104" i="37"/>
  <c r="D104" i="37"/>
  <c r="E104" i="37" s="1"/>
  <c r="C104" i="37"/>
  <c r="N103" i="37"/>
  <c r="L103" i="37"/>
  <c r="K103" i="37"/>
  <c r="J103" i="37"/>
  <c r="M103" i="37" s="1"/>
  <c r="F103" i="37"/>
  <c r="F105" i="37"/>
  <c r="F119" i="37" s="1"/>
  <c r="E103" i="37"/>
  <c r="D103" i="37"/>
  <c r="C103" i="37"/>
  <c r="L102" i="37"/>
  <c r="K102" i="37"/>
  <c r="J102" i="37"/>
  <c r="H102" i="37"/>
  <c r="N102" i="37" s="1"/>
  <c r="G102" i="37"/>
  <c r="M102" i="37" s="1"/>
  <c r="E102" i="37"/>
  <c r="D102" i="37"/>
  <c r="C102" i="37"/>
  <c r="K101" i="37"/>
  <c r="H101" i="37"/>
  <c r="N101" i="37"/>
  <c r="G101" i="37"/>
  <c r="M101" i="37" s="1"/>
  <c r="E101" i="37"/>
  <c r="D101" i="37"/>
  <c r="C101" i="37"/>
  <c r="N99" i="37"/>
  <c r="H99" i="37"/>
  <c r="G99" i="37"/>
  <c r="E99" i="37"/>
  <c r="D99" i="37"/>
  <c r="C99" i="37"/>
  <c r="L98" i="37"/>
  <c r="L100" i="37" s="1"/>
  <c r="L105" i="37" s="1"/>
  <c r="L119" i="37" s="1"/>
  <c r="K98" i="37"/>
  <c r="K100" i="37"/>
  <c r="K105" i="37" s="1"/>
  <c r="J98" i="37"/>
  <c r="J100" i="37"/>
  <c r="H98" i="37"/>
  <c r="H100" i="37"/>
  <c r="G98" i="37"/>
  <c r="M98" i="37" s="1"/>
  <c r="E98" i="37"/>
  <c r="E100" i="37" s="1"/>
  <c r="E105" i="37" s="1"/>
  <c r="E119" i="37" s="1"/>
  <c r="D98" i="37"/>
  <c r="D100" i="37" s="1"/>
  <c r="D105" i="37" s="1"/>
  <c r="D119" i="37" s="1"/>
  <c r="C98" i="37"/>
  <c r="C100" i="37" s="1"/>
  <c r="M56" i="37"/>
  <c r="L56" i="37"/>
  <c r="L26" i="37"/>
  <c r="C22" i="37"/>
  <c r="I120" i="37"/>
  <c r="H119" i="39"/>
  <c r="N105" i="39"/>
  <c r="N119" i="39" s="1"/>
  <c r="N98" i="37"/>
  <c r="M117" i="36"/>
  <c r="L117" i="36"/>
  <c r="K117" i="36"/>
  <c r="N117" i="36" s="1"/>
  <c r="J117" i="36"/>
  <c r="I117" i="36"/>
  <c r="F117" i="36"/>
  <c r="E117" i="36"/>
  <c r="D117" i="36"/>
  <c r="C117" i="36"/>
  <c r="L115" i="36"/>
  <c r="K115" i="36"/>
  <c r="N115" i="36" s="1"/>
  <c r="J115" i="36"/>
  <c r="M115" i="36" s="1"/>
  <c r="I115" i="36"/>
  <c r="M113" i="36"/>
  <c r="H113" i="36"/>
  <c r="N113" i="36" s="1"/>
  <c r="G113" i="36"/>
  <c r="E113" i="36"/>
  <c r="D113" i="36"/>
  <c r="C113" i="36"/>
  <c r="L111" i="36"/>
  <c r="K111" i="36"/>
  <c r="J111" i="36"/>
  <c r="I111" i="36"/>
  <c r="I119" i="36" s="1"/>
  <c r="I121" i="36" s="1"/>
  <c r="H111" i="36"/>
  <c r="N111" i="36" s="1"/>
  <c r="G111" i="36"/>
  <c r="M111" i="36" s="1"/>
  <c r="E111" i="36"/>
  <c r="D111" i="36"/>
  <c r="C111" i="36"/>
  <c r="L109" i="36"/>
  <c r="K109" i="36"/>
  <c r="J109" i="36"/>
  <c r="H109" i="36"/>
  <c r="N109" i="36"/>
  <c r="G109" i="36"/>
  <c r="M109" i="36"/>
  <c r="F109" i="36"/>
  <c r="E109" i="36"/>
  <c r="C109" i="36"/>
  <c r="N107" i="36"/>
  <c r="M107" i="36"/>
  <c r="F107" i="36"/>
  <c r="C107" i="36"/>
  <c r="N104" i="36"/>
  <c r="M104" i="36"/>
  <c r="E104" i="36"/>
  <c r="D104" i="36"/>
  <c r="C104" i="36"/>
  <c r="M103" i="36"/>
  <c r="L103" i="36"/>
  <c r="K103" i="36"/>
  <c r="N103" i="36" s="1"/>
  <c r="J103" i="36"/>
  <c r="F103" i="36"/>
  <c r="F105" i="36" s="1"/>
  <c r="F119" i="36" s="1"/>
  <c r="E103" i="36"/>
  <c r="D103" i="36"/>
  <c r="C103" i="36"/>
  <c r="L102" i="36"/>
  <c r="K102" i="36"/>
  <c r="J102" i="36"/>
  <c r="H102" i="36"/>
  <c r="N102" i="36" s="1"/>
  <c r="G102" i="36"/>
  <c r="M102" i="36"/>
  <c r="E102" i="36"/>
  <c r="D102" i="36"/>
  <c r="C102" i="36"/>
  <c r="K101" i="36"/>
  <c r="N101" i="36"/>
  <c r="H101" i="36"/>
  <c r="G101" i="36"/>
  <c r="M101" i="36" s="1"/>
  <c r="E101" i="36"/>
  <c r="D101" i="36"/>
  <c r="C101" i="36"/>
  <c r="L100" i="36"/>
  <c r="L105" i="36" s="1"/>
  <c r="L119" i="36" s="1"/>
  <c r="H99" i="36"/>
  <c r="N99" i="36" s="1"/>
  <c r="G99" i="36"/>
  <c r="M99" i="36"/>
  <c r="E99" i="36"/>
  <c r="D99" i="36"/>
  <c r="C99" i="36"/>
  <c r="L98" i="36"/>
  <c r="K98" i="36"/>
  <c r="K100" i="36" s="1"/>
  <c r="K105" i="36" s="1"/>
  <c r="K119" i="36" s="1"/>
  <c r="J98" i="36"/>
  <c r="J100" i="36" s="1"/>
  <c r="J105" i="36" s="1"/>
  <c r="J119" i="36" s="1"/>
  <c r="H98" i="36"/>
  <c r="H100" i="36" s="1"/>
  <c r="G98" i="36"/>
  <c r="G100" i="36" s="1"/>
  <c r="G105" i="36" s="1"/>
  <c r="E98" i="36"/>
  <c r="E100" i="36"/>
  <c r="D98" i="36"/>
  <c r="D100" i="36"/>
  <c r="D105" i="36" s="1"/>
  <c r="D119" i="36" s="1"/>
  <c r="C98" i="36"/>
  <c r="C100" i="36"/>
  <c r="C105" i="36" s="1"/>
  <c r="C119" i="36" s="1"/>
  <c r="M56" i="36"/>
  <c r="L56" i="36"/>
  <c r="L26" i="36"/>
  <c r="C22" i="36"/>
  <c r="I120" i="36" s="1"/>
  <c r="M100" i="36"/>
  <c r="M117" i="35"/>
  <c r="L117" i="35"/>
  <c r="K117" i="35"/>
  <c r="N117" i="35" s="1"/>
  <c r="J117" i="35"/>
  <c r="I117" i="35"/>
  <c r="F117" i="35"/>
  <c r="E117" i="35"/>
  <c r="D117" i="35"/>
  <c r="C117" i="35"/>
  <c r="L115" i="35"/>
  <c r="K115" i="35"/>
  <c r="N115" i="35"/>
  <c r="J115" i="35"/>
  <c r="M115" i="35" s="1"/>
  <c r="I115" i="35"/>
  <c r="N113" i="35"/>
  <c r="M113" i="35"/>
  <c r="H113" i="35"/>
  <c r="G113" i="35"/>
  <c r="E113" i="35"/>
  <c r="D113" i="35"/>
  <c r="C113" i="35"/>
  <c r="M111" i="35"/>
  <c r="L111" i="35"/>
  <c r="K111" i="35"/>
  <c r="J111" i="35"/>
  <c r="I111" i="35"/>
  <c r="I119" i="35" s="1"/>
  <c r="I121" i="35" s="1"/>
  <c r="H111" i="35"/>
  <c r="N111" i="35"/>
  <c r="G111" i="35"/>
  <c r="E111" i="35"/>
  <c r="D111" i="35"/>
  <c r="C111" i="35"/>
  <c r="L109" i="35"/>
  <c r="K109" i="35"/>
  <c r="J109" i="35"/>
  <c r="H109" i="35"/>
  <c r="N109" i="35" s="1"/>
  <c r="G109" i="35"/>
  <c r="M109" i="35" s="1"/>
  <c r="F109" i="35"/>
  <c r="E109" i="35"/>
  <c r="C109" i="35"/>
  <c r="N107" i="35"/>
  <c r="M107" i="35"/>
  <c r="F107" i="35"/>
  <c r="C107" i="35"/>
  <c r="N104" i="35"/>
  <c r="M104" i="35"/>
  <c r="D104" i="35"/>
  <c r="E104" i="35" s="1"/>
  <c r="C104" i="35"/>
  <c r="N103" i="35"/>
  <c r="L103" i="35"/>
  <c r="K103" i="35"/>
  <c r="J103" i="35"/>
  <c r="M103" i="35" s="1"/>
  <c r="F103" i="35"/>
  <c r="F105" i="35"/>
  <c r="F119" i="35" s="1"/>
  <c r="E103" i="35"/>
  <c r="D103" i="35"/>
  <c r="C103" i="35"/>
  <c r="L102" i="35"/>
  <c r="K102" i="35"/>
  <c r="J102" i="35"/>
  <c r="H102" i="35"/>
  <c r="N102" i="35" s="1"/>
  <c r="G102" i="35"/>
  <c r="M102" i="35" s="1"/>
  <c r="E102" i="35"/>
  <c r="D102" i="35"/>
  <c r="C102" i="35"/>
  <c r="K101" i="35"/>
  <c r="H101" i="35"/>
  <c r="N101" i="35" s="1"/>
  <c r="G101" i="35"/>
  <c r="M101" i="35" s="1"/>
  <c r="E101" i="35"/>
  <c r="D101" i="35"/>
  <c r="C101" i="35"/>
  <c r="N99" i="35"/>
  <c r="H99" i="35"/>
  <c r="G99" i="35"/>
  <c r="M99" i="35" s="1"/>
  <c r="E99" i="35"/>
  <c r="D99" i="35"/>
  <c r="C99" i="35"/>
  <c r="L98" i="35"/>
  <c r="L100" i="35" s="1"/>
  <c r="K98" i="35"/>
  <c r="K100" i="35"/>
  <c r="K105" i="35" s="1"/>
  <c r="J98" i="35"/>
  <c r="J100" i="35"/>
  <c r="J105" i="35" s="1"/>
  <c r="J119" i="35" s="1"/>
  <c r="H98" i="35"/>
  <c r="H100" i="35"/>
  <c r="N100" i="35" s="1"/>
  <c r="G98" i="35"/>
  <c r="M98" i="35" s="1"/>
  <c r="E98" i="35"/>
  <c r="E100" i="35" s="1"/>
  <c r="E105" i="35" s="1"/>
  <c r="E119" i="35" s="1"/>
  <c r="D98" i="35"/>
  <c r="D100" i="35" s="1"/>
  <c r="D105" i="35"/>
  <c r="D119" i="35" s="1"/>
  <c r="C98" i="35"/>
  <c r="M56" i="35"/>
  <c r="L56" i="35"/>
  <c r="L26" i="35"/>
  <c r="C22" i="35"/>
  <c r="I120" i="35"/>
  <c r="N98" i="35"/>
  <c r="N117" i="34"/>
  <c r="L117" i="34"/>
  <c r="K117" i="34"/>
  <c r="J117" i="34"/>
  <c r="M117" i="34"/>
  <c r="I117" i="34"/>
  <c r="F117" i="34"/>
  <c r="E117" i="34"/>
  <c r="D117" i="34"/>
  <c r="C117" i="34"/>
  <c r="L115" i="34"/>
  <c r="K115" i="34"/>
  <c r="N115" i="34" s="1"/>
  <c r="J115" i="34"/>
  <c r="M115" i="34" s="1"/>
  <c r="I115" i="34"/>
  <c r="N113" i="34"/>
  <c r="H113" i="34"/>
  <c r="G113" i="34"/>
  <c r="M113" i="34" s="1"/>
  <c r="E113" i="34"/>
  <c r="D113" i="34"/>
  <c r="C113" i="34"/>
  <c r="L111" i="34"/>
  <c r="K111" i="34"/>
  <c r="J111" i="34"/>
  <c r="I111" i="34"/>
  <c r="I119" i="34" s="1"/>
  <c r="I121" i="34" s="1"/>
  <c r="H111" i="34"/>
  <c r="N111" i="34" s="1"/>
  <c r="G111" i="34"/>
  <c r="M111" i="34" s="1"/>
  <c r="E111" i="34"/>
  <c r="D111" i="34"/>
  <c r="C111" i="34"/>
  <c r="L109" i="34"/>
  <c r="K109" i="34"/>
  <c r="J109" i="34"/>
  <c r="H109" i="34"/>
  <c r="N109" i="34"/>
  <c r="G109" i="34"/>
  <c r="M109" i="34"/>
  <c r="F109" i="34"/>
  <c r="E109" i="34"/>
  <c r="C109" i="34"/>
  <c r="N107" i="34"/>
  <c r="M107" i="34"/>
  <c r="F107" i="34"/>
  <c r="C107" i="34"/>
  <c r="F105" i="34"/>
  <c r="N104" i="34"/>
  <c r="M104" i="34"/>
  <c r="D104" i="34"/>
  <c r="E104" i="34"/>
  <c r="C104" i="34"/>
  <c r="N103" i="34"/>
  <c r="L103" i="34"/>
  <c r="K103" i="34"/>
  <c r="J103" i="34"/>
  <c r="M103" i="34"/>
  <c r="F103" i="34"/>
  <c r="E103" i="34"/>
  <c r="D103" i="34"/>
  <c r="C103" i="34"/>
  <c r="L102" i="34"/>
  <c r="K102" i="34"/>
  <c r="J102" i="34"/>
  <c r="H102" i="34"/>
  <c r="N102" i="34" s="1"/>
  <c r="G102" i="34"/>
  <c r="M102" i="34" s="1"/>
  <c r="E102" i="34"/>
  <c r="D102" i="34"/>
  <c r="C102" i="34"/>
  <c r="M101" i="34"/>
  <c r="K101" i="34"/>
  <c r="H101" i="34"/>
  <c r="N101" i="34" s="1"/>
  <c r="G101" i="34"/>
  <c r="E101" i="34"/>
  <c r="D101" i="34"/>
  <c r="C101" i="34"/>
  <c r="H99" i="34"/>
  <c r="N99" i="34" s="1"/>
  <c r="G99" i="34"/>
  <c r="M99" i="34" s="1"/>
  <c r="E99" i="34"/>
  <c r="E100" i="34" s="1"/>
  <c r="D99" i="34"/>
  <c r="C99" i="34"/>
  <c r="L98" i="34"/>
  <c r="L100" i="34" s="1"/>
  <c r="L105" i="34"/>
  <c r="K98" i="34"/>
  <c r="K100" i="34" s="1"/>
  <c r="K105" i="34" s="1"/>
  <c r="K119" i="34" s="1"/>
  <c r="J98" i="34"/>
  <c r="J100" i="34"/>
  <c r="J105" i="34" s="1"/>
  <c r="J119" i="34" s="1"/>
  <c r="H98" i="34"/>
  <c r="G98" i="34"/>
  <c r="G100" i="34"/>
  <c r="E98" i="34"/>
  <c r="D98" i="34"/>
  <c r="D100" i="34"/>
  <c r="D105" i="34" s="1"/>
  <c r="D119" i="34" s="1"/>
  <c r="C98" i="34"/>
  <c r="M56" i="34"/>
  <c r="L56" i="34"/>
  <c r="L26" i="34"/>
  <c r="C22" i="34"/>
  <c r="I120" i="34" s="1"/>
  <c r="E105" i="34"/>
  <c r="M98" i="34"/>
  <c r="L117" i="33"/>
  <c r="K117" i="33"/>
  <c r="N117" i="33" s="1"/>
  <c r="J117" i="33"/>
  <c r="M117" i="33" s="1"/>
  <c r="I117" i="33"/>
  <c r="F117" i="33"/>
  <c r="E117" i="33"/>
  <c r="D117" i="33"/>
  <c r="C117" i="33"/>
  <c r="L115" i="33"/>
  <c r="K115" i="33"/>
  <c r="N115" i="33" s="1"/>
  <c r="J115" i="33"/>
  <c r="M115" i="33" s="1"/>
  <c r="I115" i="33"/>
  <c r="H113" i="33"/>
  <c r="N113" i="33" s="1"/>
  <c r="G113" i="33"/>
  <c r="M113" i="33" s="1"/>
  <c r="E113" i="33"/>
  <c r="D113" i="33"/>
  <c r="C113" i="33"/>
  <c r="L111" i="33"/>
  <c r="K111" i="33"/>
  <c r="J111" i="33"/>
  <c r="I111" i="33"/>
  <c r="I119" i="33" s="1"/>
  <c r="H111" i="33"/>
  <c r="N111" i="33" s="1"/>
  <c r="G111" i="33"/>
  <c r="M111" i="33" s="1"/>
  <c r="E111" i="33"/>
  <c r="D111" i="33"/>
  <c r="C111" i="33"/>
  <c r="L109" i="33"/>
  <c r="K109" i="33"/>
  <c r="J109" i="33"/>
  <c r="H109" i="33"/>
  <c r="N109" i="33"/>
  <c r="G109" i="33"/>
  <c r="M109" i="33" s="1"/>
  <c r="F109" i="33"/>
  <c r="E109" i="33"/>
  <c r="C109" i="33"/>
  <c r="N107" i="33"/>
  <c r="M107" i="33"/>
  <c r="F107" i="33"/>
  <c r="C107" i="33"/>
  <c r="N104" i="33"/>
  <c r="M104" i="33"/>
  <c r="E104" i="33"/>
  <c r="D104" i="33"/>
  <c r="C104" i="33"/>
  <c r="M103" i="33"/>
  <c r="L103" i="33"/>
  <c r="K103" i="33"/>
  <c r="N103" i="33" s="1"/>
  <c r="J103" i="33"/>
  <c r="F103" i="33"/>
  <c r="F105" i="33" s="1"/>
  <c r="F119" i="33" s="1"/>
  <c r="E103" i="33"/>
  <c r="D103" i="33"/>
  <c r="C103" i="33"/>
  <c r="L102" i="33"/>
  <c r="K102" i="33"/>
  <c r="J102" i="33"/>
  <c r="H102" i="33"/>
  <c r="G102" i="33"/>
  <c r="M102" i="33"/>
  <c r="E102" i="33"/>
  <c r="D102" i="33"/>
  <c r="C102" i="33"/>
  <c r="K101" i="33"/>
  <c r="N101" i="33" s="1"/>
  <c r="H101" i="33"/>
  <c r="G101" i="33"/>
  <c r="M101" i="33" s="1"/>
  <c r="E101" i="33"/>
  <c r="D101" i="33"/>
  <c r="C101" i="33"/>
  <c r="L100" i="33"/>
  <c r="L105" i="33" s="1"/>
  <c r="N99" i="33"/>
  <c r="H99" i="33"/>
  <c r="G99" i="33"/>
  <c r="M99" i="33"/>
  <c r="E99" i="33"/>
  <c r="D99" i="33"/>
  <c r="C99" i="33"/>
  <c r="L98" i="33"/>
  <c r="K98" i="33"/>
  <c r="K100" i="33" s="1"/>
  <c r="K105" i="33"/>
  <c r="K119" i="33" s="1"/>
  <c r="J98" i="33"/>
  <c r="J100" i="33" s="1"/>
  <c r="J105" i="33"/>
  <c r="J119" i="33" s="1"/>
  <c r="H98" i="33"/>
  <c r="H100" i="33" s="1"/>
  <c r="H105" i="33" s="1"/>
  <c r="G98" i="33"/>
  <c r="G100" i="33" s="1"/>
  <c r="G105" i="33" s="1"/>
  <c r="E98" i="33"/>
  <c r="E100" i="33" s="1"/>
  <c r="E105" i="33" s="1"/>
  <c r="E119" i="33"/>
  <c r="D98" i="33"/>
  <c r="D100" i="33" s="1"/>
  <c r="C98" i="33"/>
  <c r="C100" i="33" s="1"/>
  <c r="C105" i="33" s="1"/>
  <c r="C119" i="33"/>
  <c r="M56" i="33"/>
  <c r="L56" i="33"/>
  <c r="L26" i="33"/>
  <c r="C22" i="33"/>
  <c r="I120" i="33" s="1"/>
  <c r="N100" i="33"/>
  <c r="L117" i="32"/>
  <c r="K117" i="32"/>
  <c r="N117" i="32" s="1"/>
  <c r="J117" i="32"/>
  <c r="M117" i="32" s="1"/>
  <c r="I117" i="32"/>
  <c r="F117" i="32"/>
  <c r="E117" i="32"/>
  <c r="D117" i="32"/>
  <c r="C117" i="32"/>
  <c r="L115" i="32"/>
  <c r="K115" i="32"/>
  <c r="N115" i="32" s="1"/>
  <c r="J115" i="32"/>
  <c r="M115" i="32"/>
  <c r="I115" i="32"/>
  <c r="H113" i="32"/>
  <c r="N113" i="32" s="1"/>
  <c r="G113" i="32"/>
  <c r="M113" i="32" s="1"/>
  <c r="E113" i="32"/>
  <c r="D113" i="32"/>
  <c r="C113" i="32"/>
  <c r="L111" i="32"/>
  <c r="K111" i="32"/>
  <c r="J111" i="32"/>
  <c r="I111" i="32"/>
  <c r="I119" i="32" s="1"/>
  <c r="H111" i="32"/>
  <c r="N111" i="32" s="1"/>
  <c r="G111" i="32"/>
  <c r="E111" i="32"/>
  <c r="D111" i="32"/>
  <c r="C111" i="32"/>
  <c r="L109" i="32"/>
  <c r="K109" i="32"/>
  <c r="J109" i="32"/>
  <c r="H109" i="32"/>
  <c r="N109" i="32" s="1"/>
  <c r="G109" i="32"/>
  <c r="M109" i="32" s="1"/>
  <c r="F109" i="32"/>
  <c r="E109" i="32"/>
  <c r="C109" i="32"/>
  <c r="N107" i="32"/>
  <c r="M107" i="32"/>
  <c r="F107" i="32"/>
  <c r="C107" i="32"/>
  <c r="N104" i="32"/>
  <c r="M104" i="32"/>
  <c r="E104" i="32"/>
  <c r="D104" i="32"/>
  <c r="C104" i="32"/>
  <c r="M103" i="32"/>
  <c r="L103" i="32"/>
  <c r="K103" i="32"/>
  <c r="N103" i="32" s="1"/>
  <c r="J103" i="32"/>
  <c r="F103" i="32"/>
  <c r="F105" i="32" s="1"/>
  <c r="F119" i="32" s="1"/>
  <c r="E103" i="32"/>
  <c r="D103" i="32"/>
  <c r="C103" i="32"/>
  <c r="L102" i="32"/>
  <c r="K102" i="32"/>
  <c r="N102" i="32" s="1"/>
  <c r="J102" i="32"/>
  <c r="H102" i="32"/>
  <c r="G102" i="32"/>
  <c r="M102" i="32" s="1"/>
  <c r="E102" i="32"/>
  <c r="D102" i="32"/>
  <c r="C102" i="32"/>
  <c r="M101" i="32"/>
  <c r="K101" i="32"/>
  <c r="H101" i="32"/>
  <c r="N101" i="32" s="1"/>
  <c r="G101" i="32"/>
  <c r="E101" i="32"/>
  <c r="D101" i="32"/>
  <c r="C101" i="32"/>
  <c r="L100" i="32"/>
  <c r="L105" i="32" s="1"/>
  <c r="G105" i="32"/>
  <c r="N99" i="32"/>
  <c r="H99" i="32"/>
  <c r="G99" i="32"/>
  <c r="M99" i="32"/>
  <c r="E99" i="32"/>
  <c r="D99" i="32"/>
  <c r="C99" i="32"/>
  <c r="M98" i="32"/>
  <c r="L98" i="32"/>
  <c r="K98" i="32"/>
  <c r="K100" i="32" s="1"/>
  <c r="K105" i="32" s="1"/>
  <c r="K119" i="32" s="1"/>
  <c r="J98" i="32"/>
  <c r="J100" i="32" s="1"/>
  <c r="J105" i="32" s="1"/>
  <c r="J119" i="32" s="1"/>
  <c r="H98" i="32"/>
  <c r="N98" i="32" s="1"/>
  <c r="G98" i="32"/>
  <c r="G100" i="32" s="1"/>
  <c r="E98" i="32"/>
  <c r="E100" i="32" s="1"/>
  <c r="E105" i="32" s="1"/>
  <c r="E119" i="32" s="1"/>
  <c r="D98" i="32"/>
  <c r="D100" i="32" s="1"/>
  <c r="D105" i="32" s="1"/>
  <c r="D119" i="32" s="1"/>
  <c r="C98" i="32"/>
  <c r="C100" i="32" s="1"/>
  <c r="C105" i="32" s="1"/>
  <c r="C119" i="32" s="1"/>
  <c r="M56" i="32"/>
  <c r="L56" i="32"/>
  <c r="C22" i="32"/>
  <c r="I120" i="32"/>
  <c r="H100" i="32"/>
  <c r="L117" i="31"/>
  <c r="K117" i="31"/>
  <c r="N117" i="31" s="1"/>
  <c r="J117" i="31"/>
  <c r="M117" i="31" s="1"/>
  <c r="I117" i="31"/>
  <c r="I119" i="31"/>
  <c r="F117" i="31"/>
  <c r="E117" i="31"/>
  <c r="D117" i="31"/>
  <c r="C117" i="31"/>
  <c r="L115" i="31"/>
  <c r="K115" i="31"/>
  <c r="N115" i="31" s="1"/>
  <c r="J115" i="31"/>
  <c r="M115" i="31" s="1"/>
  <c r="I115" i="31"/>
  <c r="M113" i="31"/>
  <c r="H113" i="31"/>
  <c r="N113" i="31" s="1"/>
  <c r="G113" i="31"/>
  <c r="E113" i="31"/>
  <c r="D113" i="31"/>
  <c r="C113" i="31"/>
  <c r="L111" i="31"/>
  <c r="K111" i="31"/>
  <c r="J111" i="31"/>
  <c r="I111" i="31"/>
  <c r="H111" i="31"/>
  <c r="N111" i="31"/>
  <c r="G111" i="31"/>
  <c r="M111" i="31" s="1"/>
  <c r="E111" i="31"/>
  <c r="D111" i="31"/>
  <c r="C111" i="31"/>
  <c r="L109" i="31"/>
  <c r="K109" i="31"/>
  <c r="J109" i="31"/>
  <c r="H109" i="31"/>
  <c r="N109" i="31" s="1"/>
  <c r="G109" i="31"/>
  <c r="M109" i="31"/>
  <c r="F109" i="31"/>
  <c r="E109" i="31"/>
  <c r="C109" i="31"/>
  <c r="N107" i="31"/>
  <c r="M107" i="31"/>
  <c r="F107" i="31"/>
  <c r="C107" i="31"/>
  <c r="N104" i="31"/>
  <c r="M104" i="31"/>
  <c r="D104" i="31"/>
  <c r="E104" i="31" s="1"/>
  <c r="C104" i="31"/>
  <c r="L103" i="31"/>
  <c r="K103" i="31"/>
  <c r="N103" i="31" s="1"/>
  <c r="J103" i="31"/>
  <c r="M103" i="31" s="1"/>
  <c r="F103" i="31"/>
  <c r="F105" i="31" s="1"/>
  <c r="F119" i="31"/>
  <c r="E103" i="31"/>
  <c r="D103" i="31"/>
  <c r="C103" i="31"/>
  <c r="M102" i="31"/>
  <c r="L102" i="31"/>
  <c r="K102" i="31"/>
  <c r="J102" i="31"/>
  <c r="H102" i="31"/>
  <c r="N102" i="31" s="1"/>
  <c r="G102" i="31"/>
  <c r="E102" i="31"/>
  <c r="D102" i="31"/>
  <c r="C102" i="31"/>
  <c r="K101" i="31"/>
  <c r="H101" i="31"/>
  <c r="N101" i="31" s="1"/>
  <c r="G101" i="31"/>
  <c r="M101" i="31" s="1"/>
  <c r="E101" i="31"/>
  <c r="D101" i="31"/>
  <c r="C101" i="31"/>
  <c r="K100" i="31"/>
  <c r="N99" i="31"/>
  <c r="M99" i="31"/>
  <c r="H99" i="31"/>
  <c r="G99" i="31"/>
  <c r="E99" i="31"/>
  <c r="D99" i="31"/>
  <c r="C99" i="31"/>
  <c r="L98" i="31"/>
  <c r="L100" i="31"/>
  <c r="L105" i="31" s="1"/>
  <c r="K98" i="31"/>
  <c r="J98" i="31"/>
  <c r="J100" i="31" s="1"/>
  <c r="J105" i="31" s="1"/>
  <c r="J119" i="31" s="1"/>
  <c r="H98" i="31"/>
  <c r="G98" i="31"/>
  <c r="G100" i="31" s="1"/>
  <c r="G105" i="31" s="1"/>
  <c r="M105" i="31" s="1"/>
  <c r="E98" i="31"/>
  <c r="E100" i="31" s="1"/>
  <c r="E105" i="31" s="1"/>
  <c r="E119" i="31" s="1"/>
  <c r="D98" i="31"/>
  <c r="D100" i="31" s="1"/>
  <c r="C98" i="31"/>
  <c r="C100" i="31" s="1"/>
  <c r="C105" i="31" s="1"/>
  <c r="C119" i="31"/>
  <c r="M56" i="31"/>
  <c r="L56" i="31"/>
  <c r="L26" i="31"/>
  <c r="C22" i="31"/>
  <c r="I120" i="31" s="1"/>
  <c r="M98" i="31"/>
  <c r="L117" i="30"/>
  <c r="K117" i="30"/>
  <c r="N117" i="30" s="1"/>
  <c r="J117" i="30"/>
  <c r="M117" i="30" s="1"/>
  <c r="I117" i="30"/>
  <c r="I119" i="30"/>
  <c r="F117" i="30"/>
  <c r="E117" i="30"/>
  <c r="D117" i="30"/>
  <c r="C117" i="30"/>
  <c r="L115" i="30"/>
  <c r="K115" i="30"/>
  <c r="N115" i="30"/>
  <c r="J115" i="30"/>
  <c r="M115" i="30" s="1"/>
  <c r="I115" i="30"/>
  <c r="N113" i="30"/>
  <c r="M113" i="30"/>
  <c r="H113" i="30"/>
  <c r="G113" i="30"/>
  <c r="E113" i="30"/>
  <c r="D113" i="30"/>
  <c r="C113" i="30"/>
  <c r="L111" i="30"/>
  <c r="K111" i="30"/>
  <c r="J111" i="30"/>
  <c r="I111" i="30"/>
  <c r="H111" i="30"/>
  <c r="N111" i="30" s="1"/>
  <c r="G111" i="30"/>
  <c r="M111" i="30" s="1"/>
  <c r="E111" i="30"/>
  <c r="D111" i="30"/>
  <c r="C111" i="30"/>
  <c r="L109" i="30"/>
  <c r="K109" i="30"/>
  <c r="N109" i="30"/>
  <c r="J109" i="30"/>
  <c r="H109" i="30"/>
  <c r="G109" i="30"/>
  <c r="M109" i="30"/>
  <c r="F109" i="30"/>
  <c r="E109" i="30"/>
  <c r="C109" i="30"/>
  <c r="N107" i="30"/>
  <c r="M107" i="30"/>
  <c r="F107" i="30"/>
  <c r="C107" i="30"/>
  <c r="N104" i="30"/>
  <c r="M104" i="30"/>
  <c r="E104" i="30"/>
  <c r="D104" i="30"/>
  <c r="C104" i="30"/>
  <c r="L103" i="30"/>
  <c r="K103" i="30"/>
  <c r="N103" i="30" s="1"/>
  <c r="J103" i="30"/>
  <c r="M103" i="30" s="1"/>
  <c r="F103" i="30"/>
  <c r="F105" i="30" s="1"/>
  <c r="F119" i="30"/>
  <c r="E103" i="30"/>
  <c r="D103" i="30"/>
  <c r="C103" i="30"/>
  <c r="N102" i="30"/>
  <c r="L102" i="30"/>
  <c r="K102" i="30"/>
  <c r="J102" i="30"/>
  <c r="M102" i="30"/>
  <c r="H102" i="30"/>
  <c r="G102" i="30"/>
  <c r="E102" i="30"/>
  <c r="D102" i="30"/>
  <c r="C102" i="30"/>
  <c r="K101" i="30"/>
  <c r="H101" i="30"/>
  <c r="N101" i="30" s="1"/>
  <c r="G101" i="30"/>
  <c r="M101" i="30" s="1"/>
  <c r="E101" i="30"/>
  <c r="D101" i="30"/>
  <c r="C101" i="30"/>
  <c r="L119" i="30"/>
  <c r="K100" i="30"/>
  <c r="K105" i="30" s="1"/>
  <c r="K119" i="30" s="1"/>
  <c r="G100" i="30"/>
  <c r="N99" i="30"/>
  <c r="H99" i="30"/>
  <c r="G99" i="30"/>
  <c r="M99" i="30" s="1"/>
  <c r="E99" i="30"/>
  <c r="D99" i="30"/>
  <c r="C99" i="30"/>
  <c r="M98" i="30"/>
  <c r="L98" i="30"/>
  <c r="L100" i="30" s="1"/>
  <c r="L105" i="30" s="1"/>
  <c r="K98" i="30"/>
  <c r="J98" i="30"/>
  <c r="J100" i="30"/>
  <c r="J105" i="30" s="1"/>
  <c r="J119" i="30" s="1"/>
  <c r="H98" i="30"/>
  <c r="H100" i="30"/>
  <c r="G98" i="30"/>
  <c r="E98" i="30"/>
  <c r="E100" i="30" s="1"/>
  <c r="E105" i="30" s="1"/>
  <c r="E119" i="30" s="1"/>
  <c r="D98" i="30"/>
  <c r="D100" i="30"/>
  <c r="C98" i="30"/>
  <c r="C100" i="30"/>
  <c r="C105" i="30" s="1"/>
  <c r="C119" i="30" s="1"/>
  <c r="M56" i="30"/>
  <c r="L56" i="30"/>
  <c r="L26" i="30"/>
  <c r="C22" i="30"/>
  <c r="I120" i="30" s="1"/>
  <c r="N117" i="29"/>
  <c r="L117" i="29"/>
  <c r="K117" i="29"/>
  <c r="J117" i="29"/>
  <c r="M117" i="29" s="1"/>
  <c r="I117" i="29"/>
  <c r="F117" i="29"/>
  <c r="E117" i="29"/>
  <c r="D117" i="29"/>
  <c r="C117" i="29"/>
  <c r="L115" i="29"/>
  <c r="K115" i="29"/>
  <c r="N115" i="29" s="1"/>
  <c r="J115" i="29"/>
  <c r="M115" i="29" s="1"/>
  <c r="I115" i="29"/>
  <c r="I119" i="29" s="1"/>
  <c r="H113" i="29"/>
  <c r="N113" i="29" s="1"/>
  <c r="G113" i="29"/>
  <c r="M113" i="29" s="1"/>
  <c r="E113" i="29"/>
  <c r="D113" i="29"/>
  <c r="C113" i="29"/>
  <c r="L111" i="29"/>
  <c r="K111" i="29"/>
  <c r="J111" i="29"/>
  <c r="I111" i="29"/>
  <c r="H111" i="29"/>
  <c r="N111" i="29" s="1"/>
  <c r="G111" i="29"/>
  <c r="M111" i="29" s="1"/>
  <c r="E111" i="29"/>
  <c r="D111" i="29"/>
  <c r="C111" i="29"/>
  <c r="L109" i="29"/>
  <c r="K109" i="29"/>
  <c r="J109" i="29"/>
  <c r="H109" i="29"/>
  <c r="N109" i="29" s="1"/>
  <c r="G109" i="29"/>
  <c r="M109" i="29" s="1"/>
  <c r="F109" i="29"/>
  <c r="E109" i="29"/>
  <c r="C109" i="29"/>
  <c r="N107" i="29"/>
  <c r="M107" i="29"/>
  <c r="F107" i="29"/>
  <c r="C107" i="29"/>
  <c r="N104" i="29"/>
  <c r="M104" i="29"/>
  <c r="D104" i="29"/>
  <c r="E104" i="29"/>
  <c r="C104" i="29"/>
  <c r="L103" i="29"/>
  <c r="K103" i="29"/>
  <c r="N103" i="29" s="1"/>
  <c r="J103" i="29"/>
  <c r="M103" i="29" s="1"/>
  <c r="F103" i="29"/>
  <c r="F105" i="29"/>
  <c r="F119" i="29" s="1"/>
  <c r="E103" i="29"/>
  <c r="D103" i="29"/>
  <c r="C103" i="29"/>
  <c r="L102" i="29"/>
  <c r="K102" i="29"/>
  <c r="J102" i="29"/>
  <c r="M102" i="29" s="1"/>
  <c r="H102" i="29"/>
  <c r="N102" i="29" s="1"/>
  <c r="G102" i="29"/>
  <c r="E102" i="29"/>
  <c r="D102" i="29"/>
  <c r="C102" i="29"/>
  <c r="K101" i="29"/>
  <c r="H101" i="29"/>
  <c r="N101" i="29" s="1"/>
  <c r="G101" i="29"/>
  <c r="M101" i="29" s="1"/>
  <c r="E101" i="29"/>
  <c r="D101" i="29"/>
  <c r="C101" i="29"/>
  <c r="N99" i="29"/>
  <c r="H99" i="29"/>
  <c r="G99" i="29"/>
  <c r="M99" i="29" s="1"/>
  <c r="E99" i="29"/>
  <c r="D99" i="29"/>
  <c r="C99" i="29"/>
  <c r="L98" i="29"/>
  <c r="L100" i="29" s="1"/>
  <c r="K98" i="29"/>
  <c r="K100" i="29" s="1"/>
  <c r="K105" i="29" s="1"/>
  <c r="K119" i="29" s="1"/>
  <c r="J98" i="29"/>
  <c r="J100" i="29" s="1"/>
  <c r="J105" i="29" s="1"/>
  <c r="J119" i="29"/>
  <c r="H98" i="29"/>
  <c r="H100" i="29" s="1"/>
  <c r="G98" i="29"/>
  <c r="G100" i="29"/>
  <c r="G105" i="29" s="1"/>
  <c r="M105" i="29" s="1"/>
  <c r="E98" i="29"/>
  <c r="E100" i="29" s="1"/>
  <c r="E105" i="29" s="1"/>
  <c r="E119" i="29" s="1"/>
  <c r="D98" i="29"/>
  <c r="D100" i="29" s="1"/>
  <c r="D105" i="29"/>
  <c r="D119" i="29" s="1"/>
  <c r="C98" i="29"/>
  <c r="C100" i="29" s="1"/>
  <c r="C105" i="29"/>
  <c r="C119" i="29" s="1"/>
  <c r="M56" i="29"/>
  <c r="L56" i="29"/>
  <c r="C22" i="29"/>
  <c r="I120" i="29" s="1"/>
  <c r="N98" i="30"/>
  <c r="M100" i="29"/>
  <c r="G119" i="29"/>
  <c r="N117" i="28"/>
  <c r="L117" i="28"/>
  <c r="K117" i="28"/>
  <c r="J117" i="28"/>
  <c r="M117" i="28" s="1"/>
  <c r="I117" i="28"/>
  <c r="I119" i="28" s="1"/>
  <c r="I121" i="28" s="1"/>
  <c r="F117" i="28"/>
  <c r="E117" i="28"/>
  <c r="D117" i="28"/>
  <c r="C117" i="28"/>
  <c r="L115" i="28"/>
  <c r="K115" i="28"/>
  <c r="N115" i="28"/>
  <c r="J115" i="28"/>
  <c r="M115" i="28" s="1"/>
  <c r="I115" i="28"/>
  <c r="N113" i="28"/>
  <c r="M113" i="28"/>
  <c r="H113" i="28"/>
  <c r="G113" i="28"/>
  <c r="E113" i="28"/>
  <c r="D113" i="28"/>
  <c r="C113" i="28"/>
  <c r="L111" i="28"/>
  <c r="K111" i="28"/>
  <c r="J111" i="28"/>
  <c r="I111" i="28"/>
  <c r="H111" i="28"/>
  <c r="N111" i="28" s="1"/>
  <c r="G111" i="28"/>
  <c r="M111" i="28" s="1"/>
  <c r="E111" i="28"/>
  <c r="D111" i="28"/>
  <c r="C111" i="28"/>
  <c r="L109" i="28"/>
  <c r="K109" i="28"/>
  <c r="N109" i="28"/>
  <c r="J109" i="28"/>
  <c r="H109" i="28"/>
  <c r="G109" i="28"/>
  <c r="M109" i="28"/>
  <c r="F109" i="28"/>
  <c r="E109" i="28"/>
  <c r="C109" i="28"/>
  <c r="N107" i="28"/>
  <c r="M107" i="28"/>
  <c r="F107" i="28"/>
  <c r="C107" i="28"/>
  <c r="N104" i="28"/>
  <c r="M104" i="28"/>
  <c r="E104" i="28"/>
  <c r="D104" i="28"/>
  <c r="C104" i="28"/>
  <c r="L103" i="28"/>
  <c r="K103" i="28"/>
  <c r="N103" i="28" s="1"/>
  <c r="J103" i="28"/>
  <c r="M103" i="28" s="1"/>
  <c r="F103" i="28"/>
  <c r="F105" i="28" s="1"/>
  <c r="F119" i="28" s="1"/>
  <c r="E103" i="28"/>
  <c r="D103" i="28"/>
  <c r="C103" i="28"/>
  <c r="N102" i="28"/>
  <c r="L102" i="28"/>
  <c r="K102" i="28"/>
  <c r="J102" i="28"/>
  <c r="M102" i="28"/>
  <c r="H102" i="28"/>
  <c r="G102" i="28"/>
  <c r="E102" i="28"/>
  <c r="D102" i="28"/>
  <c r="C102" i="28"/>
  <c r="K101" i="28"/>
  <c r="H101" i="28"/>
  <c r="N101" i="28" s="1"/>
  <c r="G101" i="28"/>
  <c r="M101" i="28" s="1"/>
  <c r="E101" i="28"/>
  <c r="D101" i="28"/>
  <c r="C101" i="28"/>
  <c r="G100" i="28"/>
  <c r="N99" i="28"/>
  <c r="H99" i="28"/>
  <c r="G99" i="28"/>
  <c r="M99" i="28" s="1"/>
  <c r="E99" i="28"/>
  <c r="D99" i="28"/>
  <c r="C99" i="28"/>
  <c r="M98" i="28"/>
  <c r="L98" i="28"/>
  <c r="L100" i="28" s="1"/>
  <c r="L105" i="28" s="1"/>
  <c r="L119" i="28" s="1"/>
  <c r="K98" i="28"/>
  <c r="K100" i="28" s="1"/>
  <c r="K105" i="28" s="1"/>
  <c r="K119" i="28" s="1"/>
  <c r="J98" i="28"/>
  <c r="J100" i="28"/>
  <c r="J105" i="28" s="1"/>
  <c r="J119" i="28" s="1"/>
  <c r="H98" i="28"/>
  <c r="H100" i="28"/>
  <c r="N100" i="28" s="1"/>
  <c r="G98" i="28"/>
  <c r="E98" i="28"/>
  <c r="E100" i="28" s="1"/>
  <c r="E105" i="28" s="1"/>
  <c r="E119" i="28" s="1"/>
  <c r="D98" i="28"/>
  <c r="D100" i="28"/>
  <c r="D105" i="28" s="1"/>
  <c r="D119" i="28" s="1"/>
  <c r="C98" i="28"/>
  <c r="C100" i="28"/>
  <c r="M56" i="28"/>
  <c r="L56" i="28"/>
  <c r="L26" i="28"/>
  <c r="C22" i="28"/>
  <c r="I120" i="28" s="1"/>
  <c r="N98" i="28"/>
  <c r="N117" i="27"/>
  <c r="L117" i="27"/>
  <c r="K117" i="27"/>
  <c r="J117" i="27"/>
  <c r="M117" i="27" s="1"/>
  <c r="I117" i="27"/>
  <c r="F117" i="27"/>
  <c r="E117" i="27"/>
  <c r="D117" i="27"/>
  <c r="C117" i="27"/>
  <c r="M115" i="27"/>
  <c r="L115" i="27"/>
  <c r="K115" i="27"/>
  <c r="N115" i="27" s="1"/>
  <c r="J115" i="27"/>
  <c r="I115" i="27"/>
  <c r="N113" i="27"/>
  <c r="H113" i="27"/>
  <c r="G113" i="27"/>
  <c r="M113" i="27"/>
  <c r="E113" i="27"/>
  <c r="D113" i="27"/>
  <c r="C113" i="27"/>
  <c r="N111" i="27"/>
  <c r="L111" i="27"/>
  <c r="K111" i="27"/>
  <c r="J111" i="27"/>
  <c r="I111" i="27"/>
  <c r="I119" i="27" s="1"/>
  <c r="H111" i="27"/>
  <c r="G111" i="27"/>
  <c r="M111" i="27" s="1"/>
  <c r="E111" i="27"/>
  <c r="D111" i="27"/>
  <c r="C111" i="27"/>
  <c r="L109" i="27"/>
  <c r="K109" i="27"/>
  <c r="J109" i="27"/>
  <c r="H109" i="27"/>
  <c r="N109" i="27" s="1"/>
  <c r="G109" i="27"/>
  <c r="M109" i="27" s="1"/>
  <c r="F109" i="27"/>
  <c r="E109" i="27"/>
  <c r="C109" i="27"/>
  <c r="N107" i="27"/>
  <c r="M107" i="27"/>
  <c r="F107" i="27"/>
  <c r="C107" i="27"/>
  <c r="N104" i="27"/>
  <c r="M104" i="27"/>
  <c r="D104" i="27"/>
  <c r="E104" i="27" s="1"/>
  <c r="C104" i="27"/>
  <c r="N103" i="27"/>
  <c r="L103" i="27"/>
  <c r="K103" i="27"/>
  <c r="J103" i="27"/>
  <c r="M103" i="27" s="1"/>
  <c r="F103" i="27"/>
  <c r="F105" i="27" s="1"/>
  <c r="F119" i="27" s="1"/>
  <c r="E103" i="27"/>
  <c r="D103" i="27"/>
  <c r="C103" i="27"/>
  <c r="L102" i="27"/>
  <c r="K102" i="27"/>
  <c r="J102" i="27"/>
  <c r="H102" i="27"/>
  <c r="N102" i="27"/>
  <c r="G102" i="27"/>
  <c r="M102" i="27"/>
  <c r="E102" i="27"/>
  <c r="D102" i="27"/>
  <c r="C102" i="27"/>
  <c r="N101" i="27"/>
  <c r="K101" i="27"/>
  <c r="H101" i="27"/>
  <c r="G101" i="27"/>
  <c r="M101" i="27" s="1"/>
  <c r="E101" i="27"/>
  <c r="D101" i="27"/>
  <c r="C101" i="27"/>
  <c r="H99" i="27"/>
  <c r="N99" i="27" s="1"/>
  <c r="G99" i="27"/>
  <c r="M99" i="27" s="1"/>
  <c r="E99" i="27"/>
  <c r="D99" i="27"/>
  <c r="C99" i="27"/>
  <c r="L98" i="27"/>
  <c r="L100" i="27" s="1"/>
  <c r="L105" i="27" s="1"/>
  <c r="L119" i="27" s="1"/>
  <c r="K98" i="27"/>
  <c r="K100" i="27" s="1"/>
  <c r="K105" i="27" s="1"/>
  <c r="K119" i="27" s="1"/>
  <c r="J98" i="27"/>
  <c r="H98" i="27"/>
  <c r="G98" i="27"/>
  <c r="G100" i="27"/>
  <c r="G105" i="27" s="1"/>
  <c r="E98" i="27"/>
  <c r="E100" i="27"/>
  <c r="D98" i="27"/>
  <c r="D100" i="27"/>
  <c r="C98" i="27"/>
  <c r="C100" i="27" s="1"/>
  <c r="C105" i="27" s="1"/>
  <c r="C119" i="27" s="1"/>
  <c r="M56" i="27"/>
  <c r="L56" i="27"/>
  <c r="L26" i="27"/>
  <c r="C22" i="27"/>
  <c r="I120" i="27" s="1"/>
  <c r="I120" i="26"/>
  <c r="L117" i="26"/>
  <c r="K117" i="26"/>
  <c r="N117" i="26" s="1"/>
  <c r="J117" i="26"/>
  <c r="M117" i="26"/>
  <c r="I117" i="26"/>
  <c r="F117" i="26"/>
  <c r="E117" i="26"/>
  <c r="D117" i="26"/>
  <c r="C117" i="26"/>
  <c r="N115" i="26"/>
  <c r="L115" i="26"/>
  <c r="K115" i="26"/>
  <c r="J115" i="26"/>
  <c r="M115" i="26" s="1"/>
  <c r="I115" i="26"/>
  <c r="N113" i="26"/>
  <c r="H113" i="26"/>
  <c r="G113" i="26"/>
  <c r="M113" i="26" s="1"/>
  <c r="E113" i="26"/>
  <c r="D113" i="26"/>
  <c r="C113" i="26"/>
  <c r="L111" i="26"/>
  <c r="K111" i="26"/>
  <c r="J111" i="26"/>
  <c r="I111" i="26"/>
  <c r="I119" i="26" s="1"/>
  <c r="I121" i="26"/>
  <c r="H111" i="26"/>
  <c r="N111" i="26" s="1"/>
  <c r="G111" i="26"/>
  <c r="M111" i="26" s="1"/>
  <c r="E111" i="26"/>
  <c r="D111" i="26"/>
  <c r="C111" i="26"/>
  <c r="L109" i="26"/>
  <c r="K109" i="26"/>
  <c r="J109" i="26"/>
  <c r="H109" i="26"/>
  <c r="N109" i="26"/>
  <c r="G109" i="26"/>
  <c r="M109" i="26"/>
  <c r="F109" i="26"/>
  <c r="E109" i="26"/>
  <c r="C109" i="26"/>
  <c r="N107" i="26"/>
  <c r="M107" i="26"/>
  <c r="F107" i="26"/>
  <c r="C107" i="26"/>
  <c r="F105" i="26"/>
  <c r="F119" i="26" s="1"/>
  <c r="N104" i="26"/>
  <c r="M104" i="26"/>
  <c r="D104" i="26"/>
  <c r="E104" i="26"/>
  <c r="C104" i="26"/>
  <c r="L103" i="26"/>
  <c r="K103" i="26"/>
  <c r="N103" i="26" s="1"/>
  <c r="J103" i="26"/>
  <c r="M103" i="26"/>
  <c r="F103" i="26"/>
  <c r="E103" i="26"/>
  <c r="D103" i="26"/>
  <c r="C103" i="26"/>
  <c r="L102" i="26"/>
  <c r="K102" i="26"/>
  <c r="J102" i="26"/>
  <c r="H102" i="26"/>
  <c r="G102" i="26"/>
  <c r="M102" i="26" s="1"/>
  <c r="E102" i="26"/>
  <c r="D102" i="26"/>
  <c r="C102" i="26"/>
  <c r="M101" i="26"/>
  <c r="K101" i="26"/>
  <c r="H101" i="26"/>
  <c r="N101" i="26" s="1"/>
  <c r="G101" i="26"/>
  <c r="E101" i="26"/>
  <c r="D101" i="26"/>
  <c r="C101" i="26"/>
  <c r="H99" i="26"/>
  <c r="N99" i="26" s="1"/>
  <c r="G99" i="26"/>
  <c r="M99" i="26" s="1"/>
  <c r="E99" i="26"/>
  <c r="D99" i="26"/>
  <c r="C99" i="26"/>
  <c r="L98" i="26"/>
  <c r="L100" i="26" s="1"/>
  <c r="L105" i="26"/>
  <c r="L119" i="26" s="1"/>
  <c r="K98" i="26"/>
  <c r="K100" i="26" s="1"/>
  <c r="K105" i="26"/>
  <c r="K119" i="26" s="1"/>
  <c r="J98" i="26"/>
  <c r="J100" i="26" s="1"/>
  <c r="J105" i="26"/>
  <c r="H98" i="26"/>
  <c r="H100" i="26" s="1"/>
  <c r="G98" i="26"/>
  <c r="G100" i="26"/>
  <c r="E98" i="26"/>
  <c r="E100" i="26"/>
  <c r="D98" i="26"/>
  <c r="D100" i="26"/>
  <c r="D105" i="26" s="1"/>
  <c r="C98" i="26"/>
  <c r="C100" i="26" s="1"/>
  <c r="M56" i="26"/>
  <c r="L56" i="26"/>
  <c r="L26" i="26"/>
  <c r="C22" i="26"/>
  <c r="M98" i="26"/>
  <c r="N117" i="25"/>
  <c r="L117" i="25"/>
  <c r="K117" i="25"/>
  <c r="J117" i="25"/>
  <c r="M117" i="25" s="1"/>
  <c r="I117" i="25"/>
  <c r="F117" i="25"/>
  <c r="E117" i="25"/>
  <c r="D117" i="25"/>
  <c r="C117" i="25"/>
  <c r="L115" i="25"/>
  <c r="K115" i="25"/>
  <c r="N115" i="25"/>
  <c r="J115" i="25"/>
  <c r="M115" i="25"/>
  <c r="I115" i="25"/>
  <c r="N113" i="25"/>
  <c r="M113" i="25"/>
  <c r="H113" i="25"/>
  <c r="G113" i="25"/>
  <c r="E113" i="25"/>
  <c r="D113" i="25"/>
  <c r="C113" i="25"/>
  <c r="L111" i="25"/>
  <c r="K111" i="25"/>
  <c r="J111" i="25"/>
  <c r="I111" i="25"/>
  <c r="I119" i="25" s="1"/>
  <c r="I121" i="25" s="1"/>
  <c r="H111" i="25"/>
  <c r="N111" i="25" s="1"/>
  <c r="G111" i="25"/>
  <c r="M111" i="25" s="1"/>
  <c r="E111" i="25"/>
  <c r="D111" i="25"/>
  <c r="C111" i="25"/>
  <c r="L109" i="25"/>
  <c r="K109" i="25"/>
  <c r="N109" i="25"/>
  <c r="J109" i="25"/>
  <c r="H109" i="25"/>
  <c r="G109" i="25"/>
  <c r="M109" i="25"/>
  <c r="F109" i="25"/>
  <c r="E109" i="25"/>
  <c r="C109" i="25"/>
  <c r="N107" i="25"/>
  <c r="M107" i="25"/>
  <c r="F107" i="25"/>
  <c r="C107" i="25"/>
  <c r="N104" i="25"/>
  <c r="M104" i="25"/>
  <c r="E104" i="25"/>
  <c r="D104" i="25"/>
  <c r="C104" i="25"/>
  <c r="M103" i="25"/>
  <c r="L103" i="25"/>
  <c r="K103" i="25"/>
  <c r="N103" i="25" s="1"/>
  <c r="J103" i="25"/>
  <c r="F103" i="25"/>
  <c r="F105" i="25" s="1"/>
  <c r="F119" i="25" s="1"/>
  <c r="E103" i="25"/>
  <c r="D103" i="25"/>
  <c r="C103" i="25"/>
  <c r="N102" i="25"/>
  <c r="L102" i="25"/>
  <c r="K102" i="25"/>
  <c r="J102" i="25"/>
  <c r="M102" i="25"/>
  <c r="H102" i="25"/>
  <c r="G102" i="25"/>
  <c r="E102" i="25"/>
  <c r="D102" i="25"/>
  <c r="C102" i="25"/>
  <c r="K101" i="25"/>
  <c r="H101" i="25"/>
  <c r="N101" i="25" s="1"/>
  <c r="G101" i="25"/>
  <c r="M101" i="25" s="1"/>
  <c r="E101" i="25"/>
  <c r="D101" i="25"/>
  <c r="C101" i="25"/>
  <c r="G100" i="25"/>
  <c r="N99" i="25"/>
  <c r="H99" i="25"/>
  <c r="G99" i="25"/>
  <c r="M99" i="25" s="1"/>
  <c r="E99" i="25"/>
  <c r="D99" i="25"/>
  <c r="C99" i="25"/>
  <c r="M98" i="25"/>
  <c r="L98" i="25"/>
  <c r="L100" i="25" s="1"/>
  <c r="L105" i="25" s="1"/>
  <c r="L119" i="25" s="1"/>
  <c r="K98" i="25"/>
  <c r="K100" i="25" s="1"/>
  <c r="K105" i="25" s="1"/>
  <c r="K119" i="25" s="1"/>
  <c r="J98" i="25"/>
  <c r="J100" i="25"/>
  <c r="J105" i="25" s="1"/>
  <c r="J119" i="25" s="1"/>
  <c r="H98" i="25"/>
  <c r="H100" i="25"/>
  <c r="H105" i="25" s="1"/>
  <c r="N105" i="25" s="1"/>
  <c r="G98" i="25"/>
  <c r="E98" i="25"/>
  <c r="E100" i="25" s="1"/>
  <c r="E105" i="25" s="1"/>
  <c r="E119" i="25" s="1"/>
  <c r="D98" i="25"/>
  <c r="D100" i="25"/>
  <c r="D105" i="25" s="1"/>
  <c r="D119" i="25" s="1"/>
  <c r="C98" i="25"/>
  <c r="C100" i="25"/>
  <c r="C105" i="25" s="1"/>
  <c r="C119" i="25" s="1"/>
  <c r="M56" i="25"/>
  <c r="L56" i="25"/>
  <c r="L26" i="25"/>
  <c r="C22" i="25"/>
  <c r="I120" i="25" s="1"/>
  <c r="N100" i="25"/>
  <c r="N98" i="25"/>
  <c r="M117" i="24"/>
  <c r="L117" i="24"/>
  <c r="K117" i="24"/>
  <c r="N117" i="24" s="1"/>
  <c r="J117" i="24"/>
  <c r="I117" i="24"/>
  <c r="I119" i="24" s="1"/>
  <c r="F117" i="24"/>
  <c r="E117" i="24"/>
  <c r="D117" i="24"/>
  <c r="C117" i="24"/>
  <c r="L115" i="24"/>
  <c r="K115" i="24"/>
  <c r="N115" i="24"/>
  <c r="J115" i="24"/>
  <c r="M115" i="24" s="1"/>
  <c r="I115" i="24"/>
  <c r="N113" i="24"/>
  <c r="M113" i="24"/>
  <c r="H113" i="24"/>
  <c r="G113" i="24"/>
  <c r="E113" i="24"/>
  <c r="D113" i="24"/>
  <c r="C113" i="24"/>
  <c r="L111" i="24"/>
  <c r="K111" i="24"/>
  <c r="J111" i="24"/>
  <c r="I111" i="24"/>
  <c r="H111" i="24"/>
  <c r="N111" i="24" s="1"/>
  <c r="G111" i="24"/>
  <c r="M111" i="24" s="1"/>
  <c r="E111" i="24"/>
  <c r="D111" i="24"/>
  <c r="C111" i="24"/>
  <c r="L109" i="24"/>
  <c r="K109" i="24"/>
  <c r="J109" i="24"/>
  <c r="H109" i="24"/>
  <c r="N109" i="24" s="1"/>
  <c r="G109" i="24"/>
  <c r="M109" i="24"/>
  <c r="F109" i="24"/>
  <c r="E109" i="24"/>
  <c r="C109" i="24"/>
  <c r="N107" i="24"/>
  <c r="M107" i="24"/>
  <c r="F107" i="24"/>
  <c r="C107" i="24"/>
  <c r="N104" i="24"/>
  <c r="M104" i="24"/>
  <c r="E104" i="24"/>
  <c r="D104" i="24"/>
  <c r="C104" i="24"/>
  <c r="L103" i="24"/>
  <c r="K103" i="24"/>
  <c r="N103" i="24" s="1"/>
  <c r="J103" i="24"/>
  <c r="M103" i="24" s="1"/>
  <c r="F103" i="24"/>
  <c r="F105" i="24" s="1"/>
  <c r="F119" i="24" s="1"/>
  <c r="E103" i="24"/>
  <c r="D103" i="24"/>
  <c r="C103" i="24"/>
  <c r="L102" i="24"/>
  <c r="K102" i="24"/>
  <c r="J102" i="24"/>
  <c r="H102" i="24"/>
  <c r="N102" i="24" s="1"/>
  <c r="G102" i="24"/>
  <c r="M102" i="24" s="1"/>
  <c r="E102" i="24"/>
  <c r="D102" i="24"/>
  <c r="C102" i="24"/>
  <c r="K101" i="24"/>
  <c r="H101" i="24"/>
  <c r="N101" i="24" s="1"/>
  <c r="G101" i="24"/>
  <c r="M101" i="24" s="1"/>
  <c r="E101" i="24"/>
  <c r="D101" i="24"/>
  <c r="C101" i="24"/>
  <c r="L100" i="24"/>
  <c r="L105" i="24" s="1"/>
  <c r="L119" i="24" s="1"/>
  <c r="H99" i="24"/>
  <c r="N99" i="24" s="1"/>
  <c r="G99" i="24"/>
  <c r="M99" i="24" s="1"/>
  <c r="E99" i="24"/>
  <c r="D99" i="24"/>
  <c r="D100" i="24" s="1"/>
  <c r="C99" i="24"/>
  <c r="L98" i="24"/>
  <c r="K98" i="24"/>
  <c r="K100" i="24" s="1"/>
  <c r="J98" i="24"/>
  <c r="J100" i="24" s="1"/>
  <c r="J105" i="24" s="1"/>
  <c r="J119" i="24" s="1"/>
  <c r="H98" i="24"/>
  <c r="G98" i="24"/>
  <c r="G100" i="24" s="1"/>
  <c r="G105" i="24" s="1"/>
  <c r="E98" i="24"/>
  <c r="E100" i="24"/>
  <c r="E105" i="24" s="1"/>
  <c r="E119" i="24" s="1"/>
  <c r="D98" i="24"/>
  <c r="C98" i="24"/>
  <c r="C100" i="24"/>
  <c r="M56" i="24"/>
  <c r="L56" i="24"/>
  <c r="L26" i="24"/>
  <c r="C22" i="24"/>
  <c r="I120" i="24" s="1"/>
  <c r="M100" i="24"/>
  <c r="L117" i="23"/>
  <c r="K117" i="23"/>
  <c r="N117" i="23" s="1"/>
  <c r="J117" i="23"/>
  <c r="M117" i="23" s="1"/>
  <c r="I117" i="23"/>
  <c r="F117" i="23"/>
  <c r="E117" i="23"/>
  <c r="D117" i="23"/>
  <c r="C117" i="23"/>
  <c r="L115" i="23"/>
  <c r="K115" i="23"/>
  <c r="N115" i="23" s="1"/>
  <c r="J115" i="23"/>
  <c r="M115" i="23" s="1"/>
  <c r="I115" i="23"/>
  <c r="H113" i="23"/>
  <c r="N113" i="23" s="1"/>
  <c r="G113" i="23"/>
  <c r="M113" i="23" s="1"/>
  <c r="E113" i="23"/>
  <c r="D113" i="23"/>
  <c r="C113" i="23"/>
  <c r="L111" i="23"/>
  <c r="K111" i="23"/>
  <c r="J111" i="23"/>
  <c r="I111" i="23"/>
  <c r="I119" i="23" s="1"/>
  <c r="H111" i="23"/>
  <c r="N111" i="23" s="1"/>
  <c r="G111" i="23"/>
  <c r="E111" i="23"/>
  <c r="D111" i="23"/>
  <c r="C111" i="23"/>
  <c r="L109" i="23"/>
  <c r="K109" i="23"/>
  <c r="N109" i="23" s="1"/>
  <c r="J109" i="23"/>
  <c r="H109" i="23"/>
  <c r="G109" i="23"/>
  <c r="M109" i="23" s="1"/>
  <c r="F109" i="23"/>
  <c r="E109" i="23"/>
  <c r="C109" i="23"/>
  <c r="N107" i="23"/>
  <c r="M107" i="23"/>
  <c r="F107" i="23"/>
  <c r="C107" i="23"/>
  <c r="N104" i="23"/>
  <c r="M104" i="23"/>
  <c r="D104" i="23"/>
  <c r="E104" i="23" s="1"/>
  <c r="C104" i="23"/>
  <c r="M103" i="23"/>
  <c r="L103" i="23"/>
  <c r="K103" i="23"/>
  <c r="N103" i="23" s="1"/>
  <c r="J103" i="23"/>
  <c r="F103" i="23"/>
  <c r="F105" i="23" s="1"/>
  <c r="F119" i="23"/>
  <c r="E103" i="23"/>
  <c r="D103" i="23"/>
  <c r="C103" i="23"/>
  <c r="L102" i="23"/>
  <c r="K102" i="23"/>
  <c r="J102" i="23"/>
  <c r="H102" i="23"/>
  <c r="N102" i="23" s="1"/>
  <c r="G102" i="23"/>
  <c r="M102" i="23"/>
  <c r="E102" i="23"/>
  <c r="D102" i="23"/>
  <c r="C102" i="23"/>
  <c r="K101" i="23"/>
  <c r="N101" i="23"/>
  <c r="H101" i="23"/>
  <c r="G101" i="23"/>
  <c r="M101" i="23" s="1"/>
  <c r="E101" i="23"/>
  <c r="D101" i="23"/>
  <c r="C101" i="23"/>
  <c r="N99" i="23"/>
  <c r="H99" i="23"/>
  <c r="G99" i="23"/>
  <c r="M99" i="23"/>
  <c r="E99" i="23"/>
  <c r="D99" i="23"/>
  <c r="C99" i="23"/>
  <c r="L98" i="23"/>
  <c r="L100" i="23" s="1"/>
  <c r="L105" i="23" s="1"/>
  <c r="L119" i="23" s="1"/>
  <c r="K98" i="23"/>
  <c r="K100" i="23" s="1"/>
  <c r="J98" i="23"/>
  <c r="J100" i="23" s="1"/>
  <c r="J105" i="23" s="1"/>
  <c r="J119" i="23" s="1"/>
  <c r="H98" i="23"/>
  <c r="G98" i="23"/>
  <c r="G100" i="23" s="1"/>
  <c r="G105" i="23" s="1"/>
  <c r="E98" i="23"/>
  <c r="E100" i="23"/>
  <c r="E105" i="23" s="1"/>
  <c r="D98" i="23"/>
  <c r="D100" i="23" s="1"/>
  <c r="D105" i="23" s="1"/>
  <c r="D119" i="23" s="1"/>
  <c r="C98" i="23"/>
  <c r="C100" i="23"/>
  <c r="C105" i="23" s="1"/>
  <c r="M56" i="23"/>
  <c r="L56" i="23"/>
  <c r="C22" i="23"/>
  <c r="I120" i="23"/>
  <c r="I121" i="23" s="1"/>
  <c r="N98" i="23"/>
  <c r="N117" i="22"/>
  <c r="L117" i="22"/>
  <c r="K117" i="22"/>
  <c r="J117" i="22"/>
  <c r="M117" i="22" s="1"/>
  <c r="I117" i="22"/>
  <c r="F117" i="22"/>
  <c r="E117" i="22"/>
  <c r="D117" i="22"/>
  <c r="C117" i="22"/>
  <c r="M115" i="22"/>
  <c r="L115" i="22"/>
  <c r="K115" i="22"/>
  <c r="N115" i="22" s="1"/>
  <c r="J115" i="22"/>
  <c r="I115" i="22"/>
  <c r="N113" i="22"/>
  <c r="H113" i="22"/>
  <c r="G113" i="22"/>
  <c r="M113" i="22"/>
  <c r="E113" i="22"/>
  <c r="D113" i="22"/>
  <c r="C113" i="22"/>
  <c r="M111" i="22"/>
  <c r="L111" i="22"/>
  <c r="K111" i="22"/>
  <c r="J111" i="22"/>
  <c r="I111" i="22"/>
  <c r="I119" i="22" s="1"/>
  <c r="I121" i="22" s="1"/>
  <c r="H111" i="22"/>
  <c r="N111" i="22" s="1"/>
  <c r="G111" i="22"/>
  <c r="E111" i="22"/>
  <c r="D111" i="22"/>
  <c r="C111" i="22"/>
  <c r="L109" i="22"/>
  <c r="K109" i="22"/>
  <c r="J109" i="22"/>
  <c r="H109" i="22"/>
  <c r="G109" i="22"/>
  <c r="M109" i="22" s="1"/>
  <c r="F109" i="22"/>
  <c r="E109" i="22"/>
  <c r="C109" i="22"/>
  <c r="N107" i="22"/>
  <c r="M107" i="22"/>
  <c r="F107" i="22"/>
  <c r="C107" i="22"/>
  <c r="N104" i="22"/>
  <c r="M104" i="22"/>
  <c r="D104" i="22"/>
  <c r="E104" i="22" s="1"/>
  <c r="C104" i="22"/>
  <c r="N103" i="22"/>
  <c r="L103" i="22"/>
  <c r="L105" i="22" s="1"/>
  <c r="L119" i="22" s="1"/>
  <c r="K103" i="22"/>
  <c r="J103" i="22"/>
  <c r="M103" i="22" s="1"/>
  <c r="F103" i="22"/>
  <c r="F105" i="22" s="1"/>
  <c r="F119" i="22" s="1"/>
  <c r="E103" i="22"/>
  <c r="D103" i="22"/>
  <c r="C103" i="22"/>
  <c r="L102" i="22"/>
  <c r="K102" i="22"/>
  <c r="J102" i="22"/>
  <c r="H102" i="22"/>
  <c r="N102" i="22"/>
  <c r="G102" i="22"/>
  <c r="M102" i="22"/>
  <c r="E102" i="22"/>
  <c r="D102" i="22"/>
  <c r="C102" i="22"/>
  <c r="K101" i="22"/>
  <c r="N101" i="22" s="1"/>
  <c r="H101" i="22"/>
  <c r="G101" i="22"/>
  <c r="M101" i="22" s="1"/>
  <c r="E101" i="22"/>
  <c r="D101" i="22"/>
  <c r="C101" i="22"/>
  <c r="H99" i="22"/>
  <c r="N99" i="22" s="1"/>
  <c r="G99" i="22"/>
  <c r="M99" i="22" s="1"/>
  <c r="E99" i="22"/>
  <c r="D99" i="22"/>
  <c r="C99" i="22"/>
  <c r="C100" i="22" s="1"/>
  <c r="C105" i="22" s="1"/>
  <c r="C119" i="22" s="1"/>
  <c r="L98" i="22"/>
  <c r="L100" i="22" s="1"/>
  <c r="K98" i="22"/>
  <c r="K100" i="22" s="1"/>
  <c r="K105" i="22"/>
  <c r="K119" i="22" s="1"/>
  <c r="J98" i="22"/>
  <c r="J100" i="22" s="1"/>
  <c r="J105" i="22"/>
  <c r="J119" i="22" s="1"/>
  <c r="H98" i="22"/>
  <c r="N98" i="22" s="1"/>
  <c r="G98" i="22"/>
  <c r="G100" i="22"/>
  <c r="M100" i="22" s="1"/>
  <c r="E98" i="22"/>
  <c r="E100" i="22"/>
  <c r="E105" i="22" s="1"/>
  <c r="E119" i="22"/>
  <c r="D98" i="22"/>
  <c r="D100" i="22"/>
  <c r="D105" i="22" s="1"/>
  <c r="D119" i="22" s="1"/>
  <c r="C98" i="22"/>
  <c r="M56" i="22"/>
  <c r="L56" i="22"/>
  <c r="L26" i="22"/>
  <c r="C22" i="22"/>
  <c r="I120" i="22" s="1"/>
  <c r="G105" i="22"/>
  <c r="M105" i="22" s="1"/>
  <c r="M119" i="22" s="1"/>
  <c r="G119" i="22"/>
  <c r="M117" i="20"/>
  <c r="L117" i="20"/>
  <c r="K117" i="20"/>
  <c r="N117" i="20" s="1"/>
  <c r="J117" i="20"/>
  <c r="I117" i="20"/>
  <c r="F117" i="20"/>
  <c r="E117" i="20"/>
  <c r="D117" i="20"/>
  <c r="C117" i="20"/>
  <c r="L115" i="20"/>
  <c r="K115" i="20"/>
  <c r="N115" i="20"/>
  <c r="J115" i="20"/>
  <c r="M115" i="20"/>
  <c r="I115" i="20"/>
  <c r="N113" i="20"/>
  <c r="H113" i="20"/>
  <c r="G113" i="20"/>
  <c r="M113" i="20" s="1"/>
  <c r="E113" i="20"/>
  <c r="D113" i="20"/>
  <c r="C113" i="20"/>
  <c r="L111" i="20"/>
  <c r="K111" i="20"/>
  <c r="J111" i="20"/>
  <c r="I111" i="20"/>
  <c r="I119" i="20" s="1"/>
  <c r="H111" i="20"/>
  <c r="N111" i="20" s="1"/>
  <c r="G111" i="20"/>
  <c r="M111" i="20" s="1"/>
  <c r="E111" i="20"/>
  <c r="D111" i="20"/>
  <c r="C111" i="20"/>
  <c r="L109" i="20"/>
  <c r="K109" i="20"/>
  <c r="J109" i="20"/>
  <c r="H109" i="20"/>
  <c r="N109" i="20"/>
  <c r="G109" i="20"/>
  <c r="M109" i="20"/>
  <c r="F109" i="20"/>
  <c r="E109" i="20"/>
  <c r="C109" i="20"/>
  <c r="N107" i="20"/>
  <c r="M107" i="20"/>
  <c r="F107" i="20"/>
  <c r="C107" i="20"/>
  <c r="N104" i="20"/>
  <c r="M104" i="20"/>
  <c r="E104" i="20"/>
  <c r="D104" i="20"/>
  <c r="C104" i="20"/>
  <c r="M103" i="20"/>
  <c r="L103" i="20"/>
  <c r="K103" i="20"/>
  <c r="N103" i="20" s="1"/>
  <c r="J103" i="20"/>
  <c r="F103" i="20"/>
  <c r="F105" i="20" s="1"/>
  <c r="F119" i="20" s="1"/>
  <c r="E103" i="20"/>
  <c r="D103" i="20"/>
  <c r="C103" i="20"/>
  <c r="L102" i="20"/>
  <c r="K102" i="20"/>
  <c r="J102" i="20"/>
  <c r="H102" i="20"/>
  <c r="N102" i="20" s="1"/>
  <c r="G102" i="20"/>
  <c r="M102" i="20"/>
  <c r="E102" i="20"/>
  <c r="D102" i="20"/>
  <c r="C102" i="20"/>
  <c r="K101" i="20"/>
  <c r="H101" i="20"/>
  <c r="N101" i="20" s="1"/>
  <c r="G101" i="20"/>
  <c r="M101" i="20" s="1"/>
  <c r="E101" i="20"/>
  <c r="D101" i="20"/>
  <c r="C101" i="20"/>
  <c r="L100" i="20"/>
  <c r="L105" i="20" s="1"/>
  <c r="L119" i="20"/>
  <c r="H99" i="20"/>
  <c r="N99" i="20" s="1"/>
  <c r="G99" i="20"/>
  <c r="M99" i="20"/>
  <c r="E99" i="20"/>
  <c r="D99" i="20"/>
  <c r="C99" i="20"/>
  <c r="L98" i="20"/>
  <c r="K98" i="20"/>
  <c r="K100" i="20" s="1"/>
  <c r="K105" i="20" s="1"/>
  <c r="K119" i="20" s="1"/>
  <c r="J98" i="20"/>
  <c r="J100" i="20" s="1"/>
  <c r="J105" i="20" s="1"/>
  <c r="J119" i="20" s="1"/>
  <c r="H98" i="20"/>
  <c r="G98" i="20"/>
  <c r="G100" i="20" s="1"/>
  <c r="E98" i="20"/>
  <c r="E100" i="20"/>
  <c r="E105" i="20" s="1"/>
  <c r="D98" i="20"/>
  <c r="D100" i="20"/>
  <c r="D105" i="20" s="1"/>
  <c r="C98" i="20"/>
  <c r="C100" i="20"/>
  <c r="C105" i="20" s="1"/>
  <c r="C119" i="20" s="1"/>
  <c r="M56" i="20"/>
  <c r="L56" i="20"/>
  <c r="L26" i="20"/>
  <c r="C22" i="20"/>
  <c r="I120" i="20" s="1"/>
  <c r="I120" i="19"/>
  <c r="L117" i="19"/>
  <c r="K117" i="19"/>
  <c r="N117" i="19" s="1"/>
  <c r="J117" i="19"/>
  <c r="M117" i="19"/>
  <c r="I117" i="19"/>
  <c r="F117" i="19"/>
  <c r="E117" i="19"/>
  <c r="D117" i="19"/>
  <c r="C117" i="19"/>
  <c r="N115" i="19"/>
  <c r="L115" i="19"/>
  <c r="K115" i="19"/>
  <c r="J115" i="19"/>
  <c r="M115" i="19" s="1"/>
  <c r="I115" i="19"/>
  <c r="N113" i="19"/>
  <c r="H113" i="19"/>
  <c r="G113" i="19"/>
  <c r="M113" i="19" s="1"/>
  <c r="E113" i="19"/>
  <c r="D113" i="19"/>
  <c r="C113" i="19"/>
  <c r="L111" i="19"/>
  <c r="K111" i="19"/>
  <c r="J111" i="19"/>
  <c r="I111" i="19"/>
  <c r="I119" i="19" s="1"/>
  <c r="I121" i="19" s="1"/>
  <c r="H111" i="19"/>
  <c r="N111" i="19" s="1"/>
  <c r="G111" i="19"/>
  <c r="M111" i="19" s="1"/>
  <c r="E111" i="19"/>
  <c r="D111" i="19"/>
  <c r="C111" i="19"/>
  <c r="L109" i="19"/>
  <c r="K109" i="19"/>
  <c r="J109" i="19"/>
  <c r="H109" i="19"/>
  <c r="N109" i="19"/>
  <c r="G109" i="19"/>
  <c r="M109" i="19"/>
  <c r="F109" i="19"/>
  <c r="E109" i="19"/>
  <c r="C109" i="19"/>
  <c r="N107" i="19"/>
  <c r="M107" i="19"/>
  <c r="F107" i="19"/>
  <c r="C107" i="19"/>
  <c r="F105" i="19"/>
  <c r="N104" i="19"/>
  <c r="M104" i="19"/>
  <c r="D104" i="19"/>
  <c r="E104" i="19"/>
  <c r="C104" i="19"/>
  <c r="L103" i="19"/>
  <c r="K103" i="19"/>
  <c r="N103" i="19" s="1"/>
  <c r="J103" i="19"/>
  <c r="M103" i="19"/>
  <c r="F103" i="19"/>
  <c r="E103" i="19"/>
  <c r="D103" i="19"/>
  <c r="C103" i="19"/>
  <c r="L102" i="19"/>
  <c r="K102" i="19"/>
  <c r="J102" i="19"/>
  <c r="H102" i="19"/>
  <c r="G102" i="19"/>
  <c r="M102" i="19" s="1"/>
  <c r="E102" i="19"/>
  <c r="D102" i="19"/>
  <c r="C102" i="19"/>
  <c r="M101" i="19"/>
  <c r="K101" i="19"/>
  <c r="H101" i="19"/>
  <c r="N101" i="19" s="1"/>
  <c r="G101" i="19"/>
  <c r="E101" i="19"/>
  <c r="D101" i="19"/>
  <c r="C101" i="19"/>
  <c r="C105" i="19"/>
  <c r="H99" i="19"/>
  <c r="N99" i="19" s="1"/>
  <c r="G99" i="19"/>
  <c r="M99" i="19" s="1"/>
  <c r="E99" i="19"/>
  <c r="D99" i="19"/>
  <c r="C99" i="19"/>
  <c r="C100" i="19" s="1"/>
  <c r="L98" i="19"/>
  <c r="L100" i="19" s="1"/>
  <c r="L105" i="19" s="1"/>
  <c r="L119" i="19" s="1"/>
  <c r="K98" i="19"/>
  <c r="K100" i="19" s="1"/>
  <c r="K105" i="19" s="1"/>
  <c r="K119" i="19" s="1"/>
  <c r="J98" i="19"/>
  <c r="J100" i="19" s="1"/>
  <c r="J105" i="19" s="1"/>
  <c r="J119" i="19" s="1"/>
  <c r="H98" i="19"/>
  <c r="H100" i="19" s="1"/>
  <c r="G98" i="19"/>
  <c r="G100" i="19"/>
  <c r="E98" i="19"/>
  <c r="E100" i="19"/>
  <c r="D98" i="19"/>
  <c r="D100" i="19"/>
  <c r="D105" i="19" s="1"/>
  <c r="D119" i="19"/>
  <c r="C98" i="19"/>
  <c r="M56" i="19"/>
  <c r="L56" i="19"/>
  <c r="L26" i="19"/>
  <c r="C22" i="19"/>
  <c r="L117" i="17"/>
  <c r="K117" i="17"/>
  <c r="N117" i="17" s="1"/>
  <c r="J117" i="17"/>
  <c r="M117" i="17" s="1"/>
  <c r="I117" i="17"/>
  <c r="F117" i="17"/>
  <c r="E117" i="17"/>
  <c r="D117" i="17"/>
  <c r="C117" i="17"/>
  <c r="M115" i="17"/>
  <c r="L115" i="17"/>
  <c r="K115" i="17"/>
  <c r="N115" i="17" s="1"/>
  <c r="J115" i="17"/>
  <c r="I115" i="17"/>
  <c r="I119" i="17" s="1"/>
  <c r="H113" i="17"/>
  <c r="N113" i="17" s="1"/>
  <c r="G113" i="17"/>
  <c r="M113" i="17"/>
  <c r="E113" i="17"/>
  <c r="D113" i="17"/>
  <c r="C113" i="17"/>
  <c r="L111" i="17"/>
  <c r="K111" i="17"/>
  <c r="J111" i="17"/>
  <c r="I111" i="17"/>
  <c r="H111" i="17"/>
  <c r="N111" i="17" s="1"/>
  <c r="G111" i="17"/>
  <c r="E111" i="17"/>
  <c r="D111" i="17"/>
  <c r="C111" i="17"/>
  <c r="L109" i="17"/>
  <c r="K109" i="17"/>
  <c r="J109" i="17"/>
  <c r="H109" i="17"/>
  <c r="N109" i="17" s="1"/>
  <c r="G109" i="17"/>
  <c r="M109" i="17" s="1"/>
  <c r="F109" i="17"/>
  <c r="E109" i="17"/>
  <c r="C109" i="17"/>
  <c r="N107" i="17"/>
  <c r="M107" i="17"/>
  <c r="F107" i="17"/>
  <c r="C107" i="17"/>
  <c r="N104" i="17"/>
  <c r="M104" i="17"/>
  <c r="D104" i="17"/>
  <c r="E104" i="17" s="1"/>
  <c r="C104" i="17"/>
  <c r="L103" i="17"/>
  <c r="K103" i="17"/>
  <c r="N103" i="17" s="1"/>
  <c r="J103" i="17"/>
  <c r="M103" i="17" s="1"/>
  <c r="F103" i="17"/>
  <c r="F105" i="17" s="1"/>
  <c r="F119" i="17" s="1"/>
  <c r="E103" i="17"/>
  <c r="D103" i="17"/>
  <c r="C103" i="17"/>
  <c r="L102" i="17"/>
  <c r="K102" i="17"/>
  <c r="J102" i="17"/>
  <c r="H102" i="17"/>
  <c r="N102" i="17"/>
  <c r="G102" i="17"/>
  <c r="M102" i="17"/>
  <c r="E102" i="17"/>
  <c r="D102" i="17"/>
  <c r="C102" i="17"/>
  <c r="N101" i="17"/>
  <c r="K101" i="17"/>
  <c r="H101" i="17"/>
  <c r="G101" i="17"/>
  <c r="M101" i="17" s="1"/>
  <c r="E101" i="17"/>
  <c r="D101" i="17"/>
  <c r="C101" i="17"/>
  <c r="H100" i="17"/>
  <c r="H99" i="17"/>
  <c r="N99" i="17"/>
  <c r="G99" i="17"/>
  <c r="M99" i="17"/>
  <c r="E99" i="17"/>
  <c r="D99" i="17"/>
  <c r="C99" i="17"/>
  <c r="N98" i="17"/>
  <c r="L98" i="17"/>
  <c r="L100" i="17"/>
  <c r="L105" i="17" s="1"/>
  <c r="L119" i="17" s="1"/>
  <c r="K98" i="17"/>
  <c r="K100" i="17"/>
  <c r="K105" i="17" s="1"/>
  <c r="K119" i="17"/>
  <c r="J98" i="17"/>
  <c r="J100" i="17"/>
  <c r="J105" i="17" s="1"/>
  <c r="J119" i="17" s="1"/>
  <c r="H98" i="17"/>
  <c r="G98" i="17"/>
  <c r="G100" i="17" s="1"/>
  <c r="E98" i="17"/>
  <c r="E100" i="17" s="1"/>
  <c r="E105" i="17" s="1"/>
  <c r="E119" i="17" s="1"/>
  <c r="D98" i="17"/>
  <c r="D100" i="17" s="1"/>
  <c r="C98" i="17"/>
  <c r="C100" i="17" s="1"/>
  <c r="C105" i="17" s="1"/>
  <c r="C119" i="17" s="1"/>
  <c r="M56" i="17"/>
  <c r="L56" i="17"/>
  <c r="L26" i="17"/>
  <c r="C22" i="17"/>
  <c r="I120" i="17" s="1"/>
  <c r="N117" i="16"/>
  <c r="L117" i="16"/>
  <c r="K117" i="16"/>
  <c r="J117" i="16"/>
  <c r="M117" i="16" s="1"/>
  <c r="I117" i="16"/>
  <c r="F117" i="16"/>
  <c r="E117" i="16"/>
  <c r="D117" i="16"/>
  <c r="C117" i="16"/>
  <c r="L115" i="16"/>
  <c r="K115" i="16"/>
  <c r="N115" i="16" s="1"/>
  <c r="J115" i="16"/>
  <c r="M115" i="16" s="1"/>
  <c r="I115" i="16"/>
  <c r="H113" i="16"/>
  <c r="N113" i="16" s="1"/>
  <c r="G113" i="16"/>
  <c r="M113" i="16" s="1"/>
  <c r="E113" i="16"/>
  <c r="D113" i="16"/>
  <c r="C113" i="16"/>
  <c r="M111" i="16"/>
  <c r="L111" i="16"/>
  <c r="K111" i="16"/>
  <c r="J111" i="16"/>
  <c r="I111" i="16"/>
  <c r="I119" i="16" s="1"/>
  <c r="I121" i="16" s="1"/>
  <c r="H111" i="16"/>
  <c r="N111" i="16"/>
  <c r="G111" i="16"/>
  <c r="E111" i="16"/>
  <c r="D111" i="16"/>
  <c r="C111" i="16"/>
  <c r="L109" i="16"/>
  <c r="K109" i="16"/>
  <c r="J109" i="16"/>
  <c r="H109" i="16"/>
  <c r="G109" i="16"/>
  <c r="M109" i="16" s="1"/>
  <c r="F109" i="16"/>
  <c r="E109" i="16"/>
  <c r="C109" i="16"/>
  <c r="N107" i="16"/>
  <c r="M107" i="16"/>
  <c r="F107" i="16"/>
  <c r="C107" i="16"/>
  <c r="N104" i="16"/>
  <c r="M104" i="16"/>
  <c r="D104" i="16"/>
  <c r="E104" i="16" s="1"/>
  <c r="C104" i="16"/>
  <c r="N103" i="16"/>
  <c r="L103" i="16"/>
  <c r="L105" i="16" s="1"/>
  <c r="L119" i="16" s="1"/>
  <c r="K103" i="16"/>
  <c r="J103" i="16"/>
  <c r="M103" i="16" s="1"/>
  <c r="F103" i="16"/>
  <c r="F105" i="16"/>
  <c r="F119" i="16" s="1"/>
  <c r="E103" i="16"/>
  <c r="D103" i="16"/>
  <c r="C103" i="16"/>
  <c r="L102" i="16"/>
  <c r="K102" i="16"/>
  <c r="J102" i="16"/>
  <c r="H102" i="16"/>
  <c r="N102" i="16" s="1"/>
  <c r="G102" i="16"/>
  <c r="M102" i="16" s="1"/>
  <c r="E102" i="16"/>
  <c r="D102" i="16"/>
  <c r="C102" i="16"/>
  <c r="K101" i="16"/>
  <c r="N101" i="16" s="1"/>
  <c r="H101" i="16"/>
  <c r="G101" i="16"/>
  <c r="M101" i="16" s="1"/>
  <c r="E101" i="16"/>
  <c r="D101" i="16"/>
  <c r="C101" i="16"/>
  <c r="N99" i="16"/>
  <c r="H99" i="16"/>
  <c r="G99" i="16"/>
  <c r="G100" i="16" s="1"/>
  <c r="E99" i="16"/>
  <c r="D99" i="16"/>
  <c r="C99" i="16"/>
  <c r="L98" i="16"/>
  <c r="L100" i="16" s="1"/>
  <c r="K98" i="16"/>
  <c r="K100" i="16"/>
  <c r="J98" i="16"/>
  <c r="J100" i="16"/>
  <c r="J105" i="16" s="1"/>
  <c r="J119" i="16" s="1"/>
  <c r="H98" i="16"/>
  <c r="H100" i="16"/>
  <c r="N100" i="16" s="1"/>
  <c r="G98" i="16"/>
  <c r="M98" i="16" s="1"/>
  <c r="E98" i="16"/>
  <c r="D98" i="16"/>
  <c r="D100" i="16" s="1"/>
  <c r="D105" i="16" s="1"/>
  <c r="D119" i="16" s="1"/>
  <c r="C98" i="16"/>
  <c r="C100" i="16" s="1"/>
  <c r="M56" i="16"/>
  <c r="L56" i="16"/>
  <c r="L26" i="16"/>
  <c r="C22" i="16"/>
  <c r="I120" i="16"/>
  <c r="H105" i="16"/>
  <c r="N98" i="16"/>
  <c r="H119" i="16"/>
  <c r="M117" i="15"/>
  <c r="L117" i="15"/>
  <c r="K117" i="15"/>
  <c r="N117" i="15" s="1"/>
  <c r="J117" i="15"/>
  <c r="I117" i="15"/>
  <c r="F117" i="15"/>
  <c r="E117" i="15"/>
  <c r="D117" i="15"/>
  <c r="C117" i="15"/>
  <c r="L115" i="15"/>
  <c r="K115" i="15"/>
  <c r="N115" i="15"/>
  <c r="J115" i="15"/>
  <c r="M115" i="15"/>
  <c r="I115" i="15"/>
  <c r="N113" i="15"/>
  <c r="H113" i="15"/>
  <c r="G113" i="15"/>
  <c r="M113" i="15" s="1"/>
  <c r="E113" i="15"/>
  <c r="D113" i="15"/>
  <c r="C113" i="15"/>
  <c r="L111" i="15"/>
  <c r="L119" i="15" s="1"/>
  <c r="K111" i="15"/>
  <c r="J111" i="15"/>
  <c r="I111" i="15"/>
  <c r="I119" i="15" s="1"/>
  <c r="H111" i="15"/>
  <c r="N111" i="15" s="1"/>
  <c r="G111" i="15"/>
  <c r="M111" i="15" s="1"/>
  <c r="E111" i="15"/>
  <c r="D111" i="15"/>
  <c r="C111" i="15"/>
  <c r="L109" i="15"/>
  <c r="K109" i="15"/>
  <c r="N109" i="15"/>
  <c r="J109" i="15"/>
  <c r="H109" i="15"/>
  <c r="G109" i="15"/>
  <c r="M109" i="15"/>
  <c r="F109" i="15"/>
  <c r="E109" i="15"/>
  <c r="C109" i="15"/>
  <c r="N107" i="15"/>
  <c r="M107" i="15"/>
  <c r="F107" i="15"/>
  <c r="C107" i="15"/>
  <c r="N104" i="15"/>
  <c r="M104" i="15"/>
  <c r="E104" i="15"/>
  <c r="D104" i="15"/>
  <c r="C104" i="15"/>
  <c r="M103" i="15"/>
  <c r="L103" i="15"/>
  <c r="K103" i="15"/>
  <c r="N103" i="15" s="1"/>
  <c r="J103" i="15"/>
  <c r="F103" i="15"/>
  <c r="F105" i="15" s="1"/>
  <c r="F119" i="15" s="1"/>
  <c r="E103" i="15"/>
  <c r="D103" i="15"/>
  <c r="C103" i="15"/>
  <c r="N102" i="15"/>
  <c r="L102" i="15"/>
  <c r="K102" i="15"/>
  <c r="J102" i="15"/>
  <c r="M102" i="15"/>
  <c r="H102" i="15"/>
  <c r="G102" i="15"/>
  <c r="E102" i="15"/>
  <c r="D102" i="15"/>
  <c r="C102" i="15"/>
  <c r="K101" i="15"/>
  <c r="H101" i="15"/>
  <c r="N101" i="15" s="1"/>
  <c r="G101" i="15"/>
  <c r="M101" i="15" s="1"/>
  <c r="E101" i="15"/>
  <c r="D101" i="15"/>
  <c r="C101" i="15"/>
  <c r="L100" i="15"/>
  <c r="L105" i="15" s="1"/>
  <c r="N99" i="15"/>
  <c r="H99" i="15"/>
  <c r="G99" i="15"/>
  <c r="M99" i="15" s="1"/>
  <c r="E99" i="15"/>
  <c r="E105" i="15"/>
  <c r="E119" i="15" s="1"/>
  <c r="D99" i="15"/>
  <c r="C99" i="15"/>
  <c r="M98" i="15"/>
  <c r="L98" i="15"/>
  <c r="K98" i="15"/>
  <c r="K100" i="15" s="1"/>
  <c r="J98" i="15"/>
  <c r="J100" i="15"/>
  <c r="J105" i="15" s="1"/>
  <c r="J119" i="15" s="1"/>
  <c r="H98" i="15"/>
  <c r="H100" i="15"/>
  <c r="G98" i="15"/>
  <c r="E98" i="15"/>
  <c r="E100" i="15" s="1"/>
  <c r="D98" i="15"/>
  <c r="D100" i="15"/>
  <c r="C98" i="15"/>
  <c r="C100" i="15"/>
  <c r="C105" i="15" s="1"/>
  <c r="C119" i="15" s="1"/>
  <c r="M56" i="15"/>
  <c r="L56" i="15"/>
  <c r="L26" i="15"/>
  <c r="C22" i="15"/>
  <c r="I120" i="15" s="1"/>
  <c r="N100" i="15"/>
  <c r="N98" i="15"/>
  <c r="N117" i="14"/>
  <c r="L117" i="14"/>
  <c r="K117" i="14"/>
  <c r="J117" i="14"/>
  <c r="M117" i="14" s="1"/>
  <c r="I117" i="14"/>
  <c r="F117" i="14"/>
  <c r="E117" i="14"/>
  <c r="D117" i="14"/>
  <c r="C117" i="14"/>
  <c r="L115" i="14"/>
  <c r="K115" i="14"/>
  <c r="N115" i="14" s="1"/>
  <c r="J115" i="14"/>
  <c r="M115" i="14" s="1"/>
  <c r="I115" i="14"/>
  <c r="H113" i="14"/>
  <c r="N113" i="14" s="1"/>
  <c r="G113" i="14"/>
  <c r="M113" i="14" s="1"/>
  <c r="E113" i="14"/>
  <c r="D113" i="14"/>
  <c r="C113" i="14"/>
  <c r="M111" i="14"/>
  <c r="L111" i="14"/>
  <c r="K111" i="14"/>
  <c r="J111" i="14"/>
  <c r="I111" i="14"/>
  <c r="H111" i="14"/>
  <c r="N111" i="14"/>
  <c r="G111" i="14"/>
  <c r="E111" i="14"/>
  <c r="D111" i="14"/>
  <c r="C111" i="14"/>
  <c r="L109" i="14"/>
  <c r="K109" i="14"/>
  <c r="J109" i="14"/>
  <c r="H109" i="14"/>
  <c r="N109" i="14" s="1"/>
  <c r="G109" i="14"/>
  <c r="M109" i="14" s="1"/>
  <c r="F109" i="14"/>
  <c r="E109" i="14"/>
  <c r="C109" i="14"/>
  <c r="N107" i="14"/>
  <c r="M107" i="14"/>
  <c r="F107" i="14"/>
  <c r="C107" i="14"/>
  <c r="N104" i="14"/>
  <c r="M104" i="14"/>
  <c r="D104" i="14"/>
  <c r="E104" i="14" s="1"/>
  <c r="C104" i="14"/>
  <c r="N103" i="14"/>
  <c r="L103" i="14"/>
  <c r="K103" i="14"/>
  <c r="J103" i="14"/>
  <c r="M103" i="14" s="1"/>
  <c r="F103" i="14"/>
  <c r="F105" i="14"/>
  <c r="F119" i="14" s="1"/>
  <c r="E103" i="14"/>
  <c r="D103" i="14"/>
  <c r="C103" i="14"/>
  <c r="L102" i="14"/>
  <c r="K102" i="14"/>
  <c r="J102" i="14"/>
  <c r="H102" i="14"/>
  <c r="N102" i="14" s="1"/>
  <c r="G102" i="14"/>
  <c r="E102" i="14"/>
  <c r="D102" i="14"/>
  <c r="C102" i="14"/>
  <c r="K101" i="14"/>
  <c r="N101" i="14" s="1"/>
  <c r="H101" i="14"/>
  <c r="G101" i="14"/>
  <c r="M101" i="14" s="1"/>
  <c r="E101" i="14"/>
  <c r="D101" i="14"/>
  <c r="C101" i="14"/>
  <c r="N99" i="14"/>
  <c r="H99" i="14"/>
  <c r="G99" i="14"/>
  <c r="G100" i="14" s="1"/>
  <c r="E99" i="14"/>
  <c r="D99" i="14"/>
  <c r="C99" i="14"/>
  <c r="L98" i="14"/>
  <c r="L100" i="14" s="1"/>
  <c r="L105" i="14" s="1"/>
  <c r="L119" i="14" s="1"/>
  <c r="K98" i="14"/>
  <c r="K100" i="14"/>
  <c r="K105" i="14" s="1"/>
  <c r="K119" i="14" s="1"/>
  <c r="J98" i="14"/>
  <c r="J100" i="14"/>
  <c r="J105" i="14" s="1"/>
  <c r="J119" i="14"/>
  <c r="H98" i="14"/>
  <c r="H100" i="14"/>
  <c r="N100" i="14" s="1"/>
  <c r="G98" i="14"/>
  <c r="M98" i="14" s="1"/>
  <c r="E98" i="14"/>
  <c r="E100" i="14" s="1"/>
  <c r="E105" i="14" s="1"/>
  <c r="E119" i="14" s="1"/>
  <c r="D98" i="14"/>
  <c r="D100" i="14" s="1"/>
  <c r="C98" i="14"/>
  <c r="C100" i="14" s="1"/>
  <c r="M56" i="14"/>
  <c r="L56" i="14"/>
  <c r="L26" i="14"/>
  <c r="C22" i="14"/>
  <c r="I120" i="14"/>
  <c r="H105" i="14"/>
  <c r="H119" i="14" s="1"/>
  <c r="N98" i="14"/>
  <c r="N117" i="13"/>
  <c r="L117" i="13"/>
  <c r="K117" i="13"/>
  <c r="J117" i="13"/>
  <c r="M117" i="13" s="1"/>
  <c r="I117" i="13"/>
  <c r="F117" i="13"/>
  <c r="E117" i="13"/>
  <c r="D117" i="13"/>
  <c r="C117" i="13"/>
  <c r="L115" i="13"/>
  <c r="K115" i="13"/>
  <c r="N115" i="13" s="1"/>
  <c r="J115" i="13"/>
  <c r="M115" i="13" s="1"/>
  <c r="I115" i="13"/>
  <c r="H113" i="13"/>
  <c r="N113" i="13" s="1"/>
  <c r="G113" i="13"/>
  <c r="M113" i="13" s="1"/>
  <c r="E113" i="13"/>
  <c r="D113" i="13"/>
  <c r="C113" i="13"/>
  <c r="M111" i="13"/>
  <c r="L111" i="13"/>
  <c r="K111" i="13"/>
  <c r="J111" i="13"/>
  <c r="I111" i="13"/>
  <c r="H111" i="13"/>
  <c r="N111" i="13"/>
  <c r="G111" i="13"/>
  <c r="E111" i="13"/>
  <c r="D111" i="13"/>
  <c r="C111" i="13"/>
  <c r="L109" i="13"/>
  <c r="K109" i="13"/>
  <c r="J109" i="13"/>
  <c r="H109" i="13"/>
  <c r="N109" i="13" s="1"/>
  <c r="G109" i="13"/>
  <c r="M109" i="13" s="1"/>
  <c r="F109" i="13"/>
  <c r="E109" i="13"/>
  <c r="C109" i="13"/>
  <c r="N107" i="13"/>
  <c r="M107" i="13"/>
  <c r="F107" i="13"/>
  <c r="C107" i="13"/>
  <c r="N104" i="13"/>
  <c r="M104" i="13"/>
  <c r="D104" i="13"/>
  <c r="E104" i="13" s="1"/>
  <c r="C104" i="13"/>
  <c r="N103" i="13"/>
  <c r="L103" i="13"/>
  <c r="K103" i="13"/>
  <c r="J103" i="13"/>
  <c r="M103" i="13" s="1"/>
  <c r="F103" i="13"/>
  <c r="F105" i="13"/>
  <c r="F119" i="13" s="1"/>
  <c r="E103" i="13"/>
  <c r="D103" i="13"/>
  <c r="C103" i="13"/>
  <c r="L102" i="13"/>
  <c r="K102" i="13"/>
  <c r="J102" i="13"/>
  <c r="H102" i="13"/>
  <c r="N102" i="13" s="1"/>
  <c r="G102" i="13"/>
  <c r="E102" i="13"/>
  <c r="D102" i="13"/>
  <c r="C102" i="13"/>
  <c r="K101" i="13"/>
  <c r="N101" i="13" s="1"/>
  <c r="H101" i="13"/>
  <c r="G101" i="13"/>
  <c r="M101" i="13" s="1"/>
  <c r="E101" i="13"/>
  <c r="D101" i="13"/>
  <c r="C101" i="13"/>
  <c r="N99" i="13"/>
  <c r="H99" i="13"/>
  <c r="G99" i="13"/>
  <c r="E99" i="13"/>
  <c r="D99" i="13"/>
  <c r="C99" i="13"/>
  <c r="L98" i="13"/>
  <c r="L100" i="13" s="1"/>
  <c r="L105" i="13" s="1"/>
  <c r="L119" i="13" s="1"/>
  <c r="K98" i="13"/>
  <c r="K100" i="13"/>
  <c r="K105" i="13" s="1"/>
  <c r="K119" i="13" s="1"/>
  <c r="J98" i="13"/>
  <c r="J100" i="13"/>
  <c r="J105" i="13" s="1"/>
  <c r="J119" i="13"/>
  <c r="H98" i="13"/>
  <c r="N98" i="13"/>
  <c r="G98" i="13"/>
  <c r="M98" i="13" s="1"/>
  <c r="E98" i="13"/>
  <c r="E100" i="13" s="1"/>
  <c r="E105" i="13" s="1"/>
  <c r="E119" i="13" s="1"/>
  <c r="D98" i="13"/>
  <c r="D100" i="13" s="1"/>
  <c r="D105" i="13" s="1"/>
  <c r="D119" i="13" s="1"/>
  <c r="C98" i="13"/>
  <c r="C100" i="13" s="1"/>
  <c r="C105" i="13" s="1"/>
  <c r="C119" i="13" s="1"/>
  <c r="M56" i="13"/>
  <c r="L56" i="13"/>
  <c r="L26" i="13"/>
  <c r="C22" i="13"/>
  <c r="I120" i="13"/>
  <c r="H100" i="13"/>
  <c r="H105" i="13" s="1"/>
  <c r="L117" i="12"/>
  <c r="K117" i="12"/>
  <c r="N117" i="12"/>
  <c r="J117" i="12"/>
  <c r="M117" i="12" s="1"/>
  <c r="I117" i="12"/>
  <c r="F117" i="12"/>
  <c r="E117" i="12"/>
  <c r="D117" i="12"/>
  <c r="C117" i="12"/>
  <c r="L115" i="12"/>
  <c r="K115" i="12"/>
  <c r="N115" i="12" s="1"/>
  <c r="J115" i="12"/>
  <c r="M115" i="12" s="1"/>
  <c r="I115" i="12"/>
  <c r="I119" i="12" s="1"/>
  <c r="H113" i="12"/>
  <c r="N113" i="12" s="1"/>
  <c r="G113" i="12"/>
  <c r="M113" i="12" s="1"/>
  <c r="E113" i="12"/>
  <c r="D113" i="12"/>
  <c r="C113" i="12"/>
  <c r="L111" i="12"/>
  <c r="K111" i="12"/>
  <c r="J111" i="12"/>
  <c r="I111" i="12"/>
  <c r="H111" i="12"/>
  <c r="N111" i="12" s="1"/>
  <c r="G111" i="12"/>
  <c r="E111" i="12"/>
  <c r="D111" i="12"/>
  <c r="C111" i="12"/>
  <c r="L109" i="12"/>
  <c r="K109" i="12"/>
  <c r="J109" i="12"/>
  <c r="H109" i="12"/>
  <c r="G109" i="12"/>
  <c r="M109" i="12" s="1"/>
  <c r="F109" i="12"/>
  <c r="E109" i="12"/>
  <c r="C109" i="12"/>
  <c r="N107" i="12"/>
  <c r="M107" i="12"/>
  <c r="F107" i="12"/>
  <c r="C107" i="12"/>
  <c r="N104" i="12"/>
  <c r="M104" i="12"/>
  <c r="D104" i="12"/>
  <c r="E104" i="12" s="1"/>
  <c r="C104" i="12"/>
  <c r="L103" i="12"/>
  <c r="K103" i="12"/>
  <c r="N103" i="12" s="1"/>
  <c r="J103" i="12"/>
  <c r="M103" i="12" s="1"/>
  <c r="F103" i="12"/>
  <c r="F105" i="12"/>
  <c r="F119" i="12" s="1"/>
  <c r="E103" i="12"/>
  <c r="D103" i="12"/>
  <c r="C103" i="12"/>
  <c r="L102" i="12"/>
  <c r="K102" i="12"/>
  <c r="J102" i="12"/>
  <c r="H102" i="12"/>
  <c r="N102" i="12" s="1"/>
  <c r="G102" i="12"/>
  <c r="M102" i="12" s="1"/>
  <c r="E102" i="12"/>
  <c r="D102" i="12"/>
  <c r="C102" i="12"/>
  <c r="K101" i="12"/>
  <c r="H101" i="12"/>
  <c r="N101" i="12"/>
  <c r="G101" i="12"/>
  <c r="M101" i="12" s="1"/>
  <c r="E101" i="12"/>
  <c r="D101" i="12"/>
  <c r="C101" i="12"/>
  <c r="N99" i="12"/>
  <c r="H99" i="12"/>
  <c r="G99" i="12"/>
  <c r="M99" i="12" s="1"/>
  <c r="E99" i="12"/>
  <c r="D99" i="12"/>
  <c r="C99" i="12"/>
  <c r="L98" i="12"/>
  <c r="L100" i="12" s="1"/>
  <c r="L105" i="12" s="1"/>
  <c r="L119" i="12" s="1"/>
  <c r="K98" i="12"/>
  <c r="K100" i="12"/>
  <c r="K105" i="12" s="1"/>
  <c r="K119" i="12" s="1"/>
  <c r="J98" i="12"/>
  <c r="J100" i="12" s="1"/>
  <c r="J105" i="12" s="1"/>
  <c r="J119" i="12" s="1"/>
  <c r="H98" i="12"/>
  <c r="H100" i="12"/>
  <c r="H105" i="12" s="1"/>
  <c r="G98" i="12"/>
  <c r="E98" i="12"/>
  <c r="E100" i="12" s="1"/>
  <c r="E105" i="12" s="1"/>
  <c r="E119" i="12" s="1"/>
  <c r="D98" i="12"/>
  <c r="D100" i="12"/>
  <c r="D105" i="12" s="1"/>
  <c r="D119" i="12" s="1"/>
  <c r="C98" i="12"/>
  <c r="C100" i="12" s="1"/>
  <c r="C105" i="12" s="1"/>
  <c r="C119" i="12" s="1"/>
  <c r="M56" i="12"/>
  <c r="L56" i="12"/>
  <c r="C22" i="12"/>
  <c r="I120" i="12" s="1"/>
  <c r="N100" i="13"/>
  <c r="N98" i="12"/>
  <c r="N117" i="11"/>
  <c r="L117" i="11"/>
  <c r="K117" i="11"/>
  <c r="J117" i="11"/>
  <c r="M117" i="11"/>
  <c r="I117" i="11"/>
  <c r="F117" i="11"/>
  <c r="E117" i="11"/>
  <c r="D117" i="11"/>
  <c r="C117" i="11"/>
  <c r="L115" i="11"/>
  <c r="K115" i="11"/>
  <c r="N115" i="11" s="1"/>
  <c r="J115" i="11"/>
  <c r="M115" i="11" s="1"/>
  <c r="I115" i="11"/>
  <c r="N113" i="11"/>
  <c r="H113" i="11"/>
  <c r="G113" i="11"/>
  <c r="M113" i="11" s="1"/>
  <c r="E113" i="11"/>
  <c r="D113" i="11"/>
  <c r="C113" i="11"/>
  <c r="L111" i="11"/>
  <c r="K111" i="11"/>
  <c r="J111" i="11"/>
  <c r="I111" i="11"/>
  <c r="I119" i="11" s="1"/>
  <c r="H111" i="11"/>
  <c r="N111" i="11" s="1"/>
  <c r="G111" i="11"/>
  <c r="M111" i="11" s="1"/>
  <c r="E111" i="11"/>
  <c r="D111" i="11"/>
  <c r="C111" i="11"/>
  <c r="L109" i="11"/>
  <c r="K109" i="11"/>
  <c r="J109" i="11"/>
  <c r="H109" i="11"/>
  <c r="N109" i="11"/>
  <c r="G109" i="11"/>
  <c r="M109" i="11"/>
  <c r="F109" i="11"/>
  <c r="E109" i="11"/>
  <c r="C109" i="11"/>
  <c r="N107" i="11"/>
  <c r="M107" i="11"/>
  <c r="F107" i="11"/>
  <c r="C107" i="11"/>
  <c r="F105" i="11"/>
  <c r="F119" i="11" s="1"/>
  <c r="N104" i="11"/>
  <c r="M104" i="11"/>
  <c r="D104" i="11"/>
  <c r="E104" i="11" s="1"/>
  <c r="C104" i="11"/>
  <c r="N103" i="11"/>
  <c r="L103" i="11"/>
  <c r="K103" i="11"/>
  <c r="J103" i="11"/>
  <c r="M103" i="11"/>
  <c r="F103" i="11"/>
  <c r="E103" i="11"/>
  <c r="D103" i="11"/>
  <c r="C103" i="11"/>
  <c r="L102" i="11"/>
  <c r="K102" i="11"/>
  <c r="N102" i="11" s="1"/>
  <c r="J102" i="11"/>
  <c r="H102" i="11"/>
  <c r="G102" i="11"/>
  <c r="M102" i="11" s="1"/>
  <c r="E102" i="11"/>
  <c r="D102" i="11"/>
  <c r="C102" i="11"/>
  <c r="M101" i="11"/>
  <c r="K101" i="11"/>
  <c r="H101" i="11"/>
  <c r="N101" i="11" s="1"/>
  <c r="G101" i="11"/>
  <c r="E101" i="11"/>
  <c r="D101" i="11"/>
  <c r="C101" i="11"/>
  <c r="C100" i="11"/>
  <c r="C105" i="11" s="1"/>
  <c r="C119" i="11" s="1"/>
  <c r="H99" i="11"/>
  <c r="N99" i="11"/>
  <c r="G99" i="11"/>
  <c r="M99" i="11"/>
  <c r="E99" i="11"/>
  <c r="D99" i="11"/>
  <c r="C99" i="11"/>
  <c r="N98" i="11"/>
  <c r="L98" i="11"/>
  <c r="L100" i="11"/>
  <c r="L105" i="11" s="1"/>
  <c r="L119" i="11" s="1"/>
  <c r="K98" i="11"/>
  <c r="K100" i="11"/>
  <c r="K105" i="11" s="1"/>
  <c r="K119" i="11" s="1"/>
  <c r="J98" i="11"/>
  <c r="J100" i="11"/>
  <c r="J105" i="11" s="1"/>
  <c r="J119" i="11" s="1"/>
  <c r="H98" i="11"/>
  <c r="H100" i="11" s="1"/>
  <c r="G98" i="11"/>
  <c r="G100" i="11" s="1"/>
  <c r="E98" i="11"/>
  <c r="E100" i="11" s="1"/>
  <c r="E105" i="11" s="1"/>
  <c r="E119" i="11" s="1"/>
  <c r="D98" i="11"/>
  <c r="D100" i="11" s="1"/>
  <c r="D105" i="11" s="1"/>
  <c r="D119" i="11" s="1"/>
  <c r="C98" i="11"/>
  <c r="M56" i="11"/>
  <c r="L56" i="11"/>
  <c r="L26" i="11"/>
  <c r="C22" i="11"/>
  <c r="I120" i="11" s="1"/>
  <c r="M98" i="11"/>
  <c r="N117" i="10"/>
  <c r="L117" i="10"/>
  <c r="K117" i="10"/>
  <c r="J117" i="10"/>
  <c r="M117" i="10"/>
  <c r="I117" i="10"/>
  <c r="F117" i="10"/>
  <c r="E117" i="10"/>
  <c r="D117" i="10"/>
  <c r="C117" i="10"/>
  <c r="L115" i="10"/>
  <c r="K115" i="10"/>
  <c r="N115" i="10" s="1"/>
  <c r="J115" i="10"/>
  <c r="M115" i="10" s="1"/>
  <c r="I115" i="10"/>
  <c r="N113" i="10"/>
  <c r="H113" i="10"/>
  <c r="G113" i="10"/>
  <c r="M113" i="10" s="1"/>
  <c r="E113" i="10"/>
  <c r="D113" i="10"/>
  <c r="C113" i="10"/>
  <c r="L111" i="10"/>
  <c r="K111" i="10"/>
  <c r="J111" i="10"/>
  <c r="I111" i="10"/>
  <c r="I119" i="10" s="1"/>
  <c r="H111" i="10"/>
  <c r="N111" i="10" s="1"/>
  <c r="G111" i="10"/>
  <c r="M111" i="10" s="1"/>
  <c r="E111" i="10"/>
  <c r="D111" i="10"/>
  <c r="C111" i="10"/>
  <c r="L109" i="10"/>
  <c r="K109" i="10"/>
  <c r="J109" i="10"/>
  <c r="H109" i="10"/>
  <c r="N109" i="10"/>
  <c r="G109" i="10"/>
  <c r="M109" i="10"/>
  <c r="F109" i="10"/>
  <c r="E109" i="10"/>
  <c r="C109" i="10"/>
  <c r="N107" i="10"/>
  <c r="M107" i="10"/>
  <c r="F107" i="10"/>
  <c r="C107" i="10"/>
  <c r="F105" i="10"/>
  <c r="F119" i="10" s="1"/>
  <c r="N104" i="10"/>
  <c r="M104" i="10"/>
  <c r="D104" i="10"/>
  <c r="E104" i="10" s="1"/>
  <c r="C104" i="10"/>
  <c r="N103" i="10"/>
  <c r="L103" i="10"/>
  <c r="K103" i="10"/>
  <c r="J103" i="10"/>
  <c r="M103" i="10"/>
  <c r="F103" i="10"/>
  <c r="E103" i="10"/>
  <c r="D103" i="10"/>
  <c r="C103" i="10"/>
  <c r="L102" i="10"/>
  <c r="K102" i="10"/>
  <c r="J102" i="10"/>
  <c r="H102" i="10"/>
  <c r="N102" i="10" s="1"/>
  <c r="G102" i="10"/>
  <c r="M102" i="10" s="1"/>
  <c r="E102" i="10"/>
  <c r="D102" i="10"/>
  <c r="C102" i="10"/>
  <c r="M101" i="10"/>
  <c r="K101" i="10"/>
  <c r="H101" i="10"/>
  <c r="N101" i="10" s="1"/>
  <c r="G101" i="10"/>
  <c r="E101" i="10"/>
  <c r="D101" i="10"/>
  <c r="C101" i="10"/>
  <c r="H99" i="10"/>
  <c r="N99" i="10"/>
  <c r="G99" i="10"/>
  <c r="M99" i="10"/>
  <c r="E99" i="10"/>
  <c r="D99" i="10"/>
  <c r="C99" i="10"/>
  <c r="N98" i="10"/>
  <c r="L98" i="10"/>
  <c r="L100" i="10"/>
  <c r="L105" i="10" s="1"/>
  <c r="L119" i="10" s="1"/>
  <c r="K98" i="10"/>
  <c r="K100" i="10"/>
  <c r="K105" i="10" s="1"/>
  <c r="K119" i="10" s="1"/>
  <c r="J98" i="10"/>
  <c r="M98" i="10"/>
  <c r="H98" i="10"/>
  <c r="H100" i="10" s="1"/>
  <c r="G98" i="10"/>
  <c r="G100" i="10" s="1"/>
  <c r="E98" i="10"/>
  <c r="E100" i="10" s="1"/>
  <c r="D98" i="10"/>
  <c r="D100" i="10" s="1"/>
  <c r="D105" i="10" s="1"/>
  <c r="D119" i="10" s="1"/>
  <c r="C98" i="10"/>
  <c r="C100" i="10" s="1"/>
  <c r="C105" i="10" s="1"/>
  <c r="C119" i="10" s="1"/>
  <c r="M56" i="10"/>
  <c r="L56" i="10"/>
  <c r="L26" i="10"/>
  <c r="C22" i="10"/>
  <c r="I120" i="10" s="1"/>
  <c r="J100" i="10"/>
  <c r="J105" i="10"/>
  <c r="J119" i="10" s="1"/>
  <c r="M117" i="7"/>
  <c r="L117" i="7"/>
  <c r="K117" i="7"/>
  <c r="N117" i="7" s="1"/>
  <c r="J117" i="7"/>
  <c r="I117" i="7"/>
  <c r="F117" i="7"/>
  <c r="E117" i="7"/>
  <c r="D117" i="7"/>
  <c r="C117" i="7"/>
  <c r="N115" i="7"/>
  <c r="L115" i="7"/>
  <c r="K115" i="7"/>
  <c r="J115" i="7"/>
  <c r="M115" i="7"/>
  <c r="I115" i="7"/>
  <c r="M113" i="7"/>
  <c r="H113" i="7"/>
  <c r="N113" i="7"/>
  <c r="G113" i="7"/>
  <c r="E113" i="7"/>
  <c r="D113" i="7"/>
  <c r="C113" i="7"/>
  <c r="L111" i="7"/>
  <c r="K111" i="7"/>
  <c r="J111" i="7"/>
  <c r="I111" i="7"/>
  <c r="I119" i="7" s="1"/>
  <c r="I121" i="7" s="1"/>
  <c r="H111" i="7"/>
  <c r="N111" i="7"/>
  <c r="G111" i="7"/>
  <c r="M111" i="7"/>
  <c r="E111" i="7"/>
  <c r="D111" i="7"/>
  <c r="C111" i="7"/>
  <c r="L109" i="7"/>
  <c r="K109" i="7"/>
  <c r="J109" i="7"/>
  <c r="H109" i="7"/>
  <c r="N109" i="7" s="1"/>
  <c r="G109" i="7"/>
  <c r="M109" i="7"/>
  <c r="F109" i="7"/>
  <c r="E109" i="7"/>
  <c r="C109" i="7"/>
  <c r="N107" i="7"/>
  <c r="M107" i="7"/>
  <c r="F107" i="7"/>
  <c r="C107" i="7"/>
  <c r="N104" i="7"/>
  <c r="M104" i="7"/>
  <c r="D104" i="7"/>
  <c r="E104" i="7" s="1"/>
  <c r="C104" i="7"/>
  <c r="M103" i="7"/>
  <c r="L103" i="7"/>
  <c r="K103" i="7"/>
  <c r="N103" i="7" s="1"/>
  <c r="J103" i="7"/>
  <c r="F103" i="7"/>
  <c r="F105" i="7" s="1"/>
  <c r="F119" i="7" s="1"/>
  <c r="E103" i="7"/>
  <c r="D103" i="7"/>
  <c r="C103" i="7"/>
  <c r="L102" i="7"/>
  <c r="K102" i="7"/>
  <c r="J102" i="7"/>
  <c r="H102" i="7"/>
  <c r="N102" i="7" s="1"/>
  <c r="G102" i="7"/>
  <c r="M102" i="7" s="1"/>
  <c r="E102" i="7"/>
  <c r="D102" i="7"/>
  <c r="C102" i="7"/>
  <c r="K101" i="7"/>
  <c r="H101" i="7"/>
  <c r="N101" i="7" s="1"/>
  <c r="G101" i="7"/>
  <c r="M101" i="7" s="1"/>
  <c r="E101" i="7"/>
  <c r="D101" i="7"/>
  <c r="C101" i="7"/>
  <c r="K100" i="7"/>
  <c r="K105" i="7" s="1"/>
  <c r="K119" i="7" s="1"/>
  <c r="H99" i="7"/>
  <c r="N99" i="7" s="1"/>
  <c r="G99" i="7"/>
  <c r="M99" i="7" s="1"/>
  <c r="E99" i="7"/>
  <c r="D99" i="7"/>
  <c r="C99" i="7"/>
  <c r="L98" i="7"/>
  <c r="L100" i="7"/>
  <c r="L105" i="7" s="1"/>
  <c r="L119" i="7" s="1"/>
  <c r="K98" i="7"/>
  <c r="J98" i="7"/>
  <c r="J100" i="7" s="1"/>
  <c r="J105" i="7" s="1"/>
  <c r="J119" i="7" s="1"/>
  <c r="H98" i="7"/>
  <c r="H100" i="7" s="1"/>
  <c r="G98" i="7"/>
  <c r="G100" i="7" s="1"/>
  <c r="E98" i="7"/>
  <c r="E100" i="7" s="1"/>
  <c r="E105" i="7" s="1"/>
  <c r="E119" i="7" s="1"/>
  <c r="D98" i="7"/>
  <c r="D100" i="7"/>
  <c r="D105" i="7" s="1"/>
  <c r="D119" i="7" s="1"/>
  <c r="C98" i="7"/>
  <c r="C100" i="7"/>
  <c r="C105" i="7" s="1"/>
  <c r="C119" i="7" s="1"/>
  <c r="M56" i="7"/>
  <c r="L56" i="7"/>
  <c r="C22" i="7"/>
  <c r="I120" i="7"/>
  <c r="N98" i="7"/>
  <c r="N117" i="6"/>
  <c r="L117" i="6"/>
  <c r="K117" i="6"/>
  <c r="J117" i="6"/>
  <c r="M117" i="6" s="1"/>
  <c r="I117" i="6"/>
  <c r="I119" i="6"/>
  <c r="F117" i="6"/>
  <c r="E117" i="6"/>
  <c r="D117" i="6"/>
  <c r="C117" i="6"/>
  <c r="L115" i="6"/>
  <c r="K115" i="6"/>
  <c r="N115" i="6" s="1"/>
  <c r="J115" i="6"/>
  <c r="M115" i="6" s="1"/>
  <c r="I115" i="6"/>
  <c r="N113" i="6"/>
  <c r="H113" i="6"/>
  <c r="G113" i="6"/>
  <c r="M113" i="6" s="1"/>
  <c r="E113" i="6"/>
  <c r="D113" i="6"/>
  <c r="C113" i="6"/>
  <c r="L111" i="6"/>
  <c r="K111" i="6"/>
  <c r="J111" i="6"/>
  <c r="I111" i="6"/>
  <c r="H111" i="6"/>
  <c r="N111" i="6" s="1"/>
  <c r="G111" i="6"/>
  <c r="M111" i="6" s="1"/>
  <c r="E111" i="6"/>
  <c r="D111" i="6"/>
  <c r="C111" i="6"/>
  <c r="L109" i="6"/>
  <c r="K109" i="6"/>
  <c r="J109" i="6"/>
  <c r="H109" i="6"/>
  <c r="N109" i="6"/>
  <c r="G109" i="6"/>
  <c r="M109" i="6"/>
  <c r="F109" i="6"/>
  <c r="E109" i="6"/>
  <c r="C109" i="6"/>
  <c r="N107" i="6"/>
  <c r="M107" i="6"/>
  <c r="F107" i="6"/>
  <c r="C107" i="6"/>
  <c r="N104" i="6"/>
  <c r="M104" i="6"/>
  <c r="E104" i="6"/>
  <c r="D104" i="6"/>
  <c r="C104" i="6"/>
  <c r="M103" i="6"/>
  <c r="L103" i="6"/>
  <c r="K103" i="6"/>
  <c r="N103" i="6" s="1"/>
  <c r="J103" i="6"/>
  <c r="F103" i="6"/>
  <c r="F105" i="6" s="1"/>
  <c r="F119" i="6" s="1"/>
  <c r="E103" i="6"/>
  <c r="D103" i="6"/>
  <c r="C103" i="6"/>
  <c r="L102" i="6"/>
  <c r="K102" i="6"/>
  <c r="J102" i="6"/>
  <c r="H102" i="6"/>
  <c r="N102" i="6" s="1"/>
  <c r="G102" i="6"/>
  <c r="M102" i="6"/>
  <c r="E102" i="6"/>
  <c r="D102" i="6"/>
  <c r="C102" i="6"/>
  <c r="K101" i="6"/>
  <c r="N101" i="6"/>
  <c r="H101" i="6"/>
  <c r="G101" i="6"/>
  <c r="M101" i="6" s="1"/>
  <c r="E101" i="6"/>
  <c r="D101" i="6"/>
  <c r="C101" i="6"/>
  <c r="H99" i="6"/>
  <c r="N99" i="6" s="1"/>
  <c r="G99" i="6"/>
  <c r="M99" i="6"/>
  <c r="E99" i="6"/>
  <c r="D99" i="6"/>
  <c r="C99" i="6"/>
  <c r="L98" i="6"/>
  <c r="L100" i="6" s="1"/>
  <c r="L105" i="6" s="1"/>
  <c r="L119" i="6" s="1"/>
  <c r="K98" i="6"/>
  <c r="K100" i="6" s="1"/>
  <c r="K105" i="6" s="1"/>
  <c r="K119" i="6" s="1"/>
  <c r="J98" i="6"/>
  <c r="J100" i="6" s="1"/>
  <c r="J105" i="6" s="1"/>
  <c r="J119" i="6" s="1"/>
  <c r="H98" i="6"/>
  <c r="H100" i="6" s="1"/>
  <c r="G98" i="6"/>
  <c r="G100" i="6" s="1"/>
  <c r="E98" i="6"/>
  <c r="E100" i="6"/>
  <c r="E105" i="6" s="1"/>
  <c r="E119" i="6" s="1"/>
  <c r="D98" i="6"/>
  <c r="D100" i="6"/>
  <c r="D105" i="6" s="1"/>
  <c r="D119" i="6" s="1"/>
  <c r="C98" i="6"/>
  <c r="C100" i="6"/>
  <c r="C105" i="6" s="1"/>
  <c r="C119" i="6" s="1"/>
  <c r="C22" i="6"/>
  <c r="I120" i="6" s="1"/>
  <c r="J96" i="1"/>
  <c r="L117" i="1" s="1"/>
  <c r="I96" i="1"/>
  <c r="H96" i="1"/>
  <c r="G96" i="1"/>
  <c r="F96" i="1"/>
  <c r="E96" i="1"/>
  <c r="D96" i="1"/>
  <c r="C96" i="1"/>
  <c r="J95" i="1"/>
  <c r="I95" i="1"/>
  <c r="H95" i="1"/>
  <c r="G95" i="1"/>
  <c r="F95" i="1"/>
  <c r="E95" i="1"/>
  <c r="D95" i="1"/>
  <c r="C95" i="1"/>
  <c r="J94" i="1"/>
  <c r="I94" i="1"/>
  <c r="H94" i="1"/>
  <c r="G94" i="1"/>
  <c r="F94" i="1"/>
  <c r="E94" i="1"/>
  <c r="D94" i="1"/>
  <c r="C94" i="1"/>
  <c r="J93" i="1"/>
  <c r="I93" i="1"/>
  <c r="H93" i="1"/>
  <c r="G93" i="1"/>
  <c r="F93" i="1"/>
  <c r="E93" i="1"/>
  <c r="D93" i="1"/>
  <c r="C93" i="1"/>
  <c r="J92" i="1"/>
  <c r="I92" i="1"/>
  <c r="H92" i="1"/>
  <c r="G92" i="1"/>
  <c r="F92" i="1"/>
  <c r="E92" i="1"/>
  <c r="D92" i="1"/>
  <c r="C92" i="1"/>
  <c r="J91" i="1"/>
  <c r="I91" i="1"/>
  <c r="H91" i="1"/>
  <c r="G91" i="1"/>
  <c r="F91" i="1"/>
  <c r="E91" i="1"/>
  <c r="D91" i="1"/>
  <c r="C91" i="1"/>
  <c r="J90" i="1"/>
  <c r="I90" i="1"/>
  <c r="H90" i="1"/>
  <c r="G90" i="1"/>
  <c r="F90" i="1"/>
  <c r="E90" i="1"/>
  <c r="D90" i="1"/>
  <c r="C90" i="1"/>
  <c r="J89" i="1"/>
  <c r="I89" i="1"/>
  <c r="H89" i="1"/>
  <c r="G89" i="1"/>
  <c r="F89" i="1"/>
  <c r="F117" i="1" s="1"/>
  <c r="E89" i="1"/>
  <c r="D89" i="1"/>
  <c r="C89" i="1"/>
  <c r="E85" i="1"/>
  <c r="L115" i="1" s="1"/>
  <c r="D85" i="1"/>
  <c r="C85" i="1"/>
  <c r="D82" i="1"/>
  <c r="C82" i="1"/>
  <c r="J79" i="1"/>
  <c r="I79" i="1"/>
  <c r="H79" i="1"/>
  <c r="G79" i="1"/>
  <c r="H111" i="1" s="1"/>
  <c r="N111" i="1" s="1"/>
  <c r="F79" i="1"/>
  <c r="E79" i="1"/>
  <c r="D79" i="1"/>
  <c r="C79" i="1"/>
  <c r="C111" i="1" s="1"/>
  <c r="D76" i="1"/>
  <c r="C76" i="1"/>
  <c r="E73" i="1"/>
  <c r="D73" i="1"/>
  <c r="D113" i="1" s="1"/>
  <c r="C73" i="1"/>
  <c r="F70" i="1"/>
  <c r="E70" i="1"/>
  <c r="D70" i="1"/>
  <c r="C70" i="1"/>
  <c r="G66" i="1"/>
  <c r="F66" i="1"/>
  <c r="E66" i="1"/>
  <c r="J109" i="1" s="1"/>
  <c r="M109" i="1" s="1"/>
  <c r="I65" i="1"/>
  <c r="H65" i="1"/>
  <c r="G65" i="1"/>
  <c r="F65" i="1"/>
  <c r="E65" i="1"/>
  <c r="D65" i="1"/>
  <c r="C65" i="1"/>
  <c r="G62" i="1"/>
  <c r="F62" i="1"/>
  <c r="E62" i="1"/>
  <c r="D62" i="1"/>
  <c r="C62" i="1"/>
  <c r="C109" i="1" s="1"/>
  <c r="D59" i="1"/>
  <c r="C59" i="1"/>
  <c r="D58" i="1"/>
  <c r="C58" i="1"/>
  <c r="L56" i="1" s="1"/>
  <c r="D57" i="1"/>
  <c r="C57" i="1"/>
  <c r="D54" i="1"/>
  <c r="C54" i="1"/>
  <c r="C104" i="1" s="1"/>
  <c r="J50" i="1"/>
  <c r="I50" i="1"/>
  <c r="H50" i="1"/>
  <c r="G50" i="1"/>
  <c r="H101" i="1" s="1"/>
  <c r="N101" i="1" s="1"/>
  <c r="F50" i="1"/>
  <c r="E50" i="1"/>
  <c r="D50" i="1"/>
  <c r="C50" i="1"/>
  <c r="I47" i="1"/>
  <c r="H47" i="1"/>
  <c r="G47" i="1"/>
  <c r="F47" i="1"/>
  <c r="F103" i="1" s="1"/>
  <c r="F105" i="1" s="1"/>
  <c r="F119" i="1" s="1"/>
  <c r="E47" i="1"/>
  <c r="D47" i="1"/>
  <c r="C47" i="1"/>
  <c r="J44" i="1"/>
  <c r="I44" i="1"/>
  <c r="H44" i="1"/>
  <c r="G44" i="1"/>
  <c r="F44" i="1"/>
  <c r="E44" i="1"/>
  <c r="D44" i="1"/>
  <c r="C44" i="1"/>
  <c r="J43" i="1"/>
  <c r="I43" i="1"/>
  <c r="H43" i="1"/>
  <c r="G43" i="1"/>
  <c r="F43" i="1"/>
  <c r="E43" i="1"/>
  <c r="D43" i="1"/>
  <c r="C43" i="1"/>
  <c r="J42" i="1"/>
  <c r="I42" i="1"/>
  <c r="H42" i="1"/>
  <c r="G42" i="1"/>
  <c r="F42" i="1"/>
  <c r="E42" i="1"/>
  <c r="D42" i="1"/>
  <c r="C42" i="1"/>
  <c r="J41" i="1"/>
  <c r="I41" i="1"/>
  <c r="H41" i="1"/>
  <c r="G41" i="1"/>
  <c r="F41" i="1"/>
  <c r="E41" i="1"/>
  <c r="D41" i="1"/>
  <c r="C41" i="1"/>
  <c r="J40" i="1"/>
  <c r="I40" i="1"/>
  <c r="H40" i="1"/>
  <c r="G40" i="1"/>
  <c r="F40" i="1"/>
  <c r="E40" i="1"/>
  <c r="D40" i="1"/>
  <c r="C40" i="1"/>
  <c r="J39" i="1"/>
  <c r="I39" i="1"/>
  <c r="H39" i="1"/>
  <c r="G39" i="1"/>
  <c r="F39" i="1"/>
  <c r="E39" i="1"/>
  <c r="D39" i="1"/>
  <c r="C39" i="1"/>
  <c r="J38" i="1"/>
  <c r="I38" i="1"/>
  <c r="H38" i="1"/>
  <c r="G38" i="1"/>
  <c r="F38" i="1"/>
  <c r="E38" i="1"/>
  <c r="D38" i="1"/>
  <c r="C38" i="1"/>
  <c r="J37" i="1"/>
  <c r="L102" i="1" s="1"/>
  <c r="I37" i="1"/>
  <c r="H37" i="1"/>
  <c r="G37" i="1"/>
  <c r="H102" i="1" s="1"/>
  <c r="N102" i="1" s="1"/>
  <c r="F37" i="1"/>
  <c r="G102" i="1" s="1"/>
  <c r="M102" i="1" s="1"/>
  <c r="E37" i="1"/>
  <c r="D37" i="1"/>
  <c r="C37" i="1"/>
  <c r="C102" i="1" s="1"/>
  <c r="G34" i="1"/>
  <c r="H99" i="1" s="1"/>
  <c r="N99" i="1" s="1"/>
  <c r="F34" i="1"/>
  <c r="E34" i="1"/>
  <c r="D34" i="1"/>
  <c r="D99" i="1" s="1"/>
  <c r="C34" i="1"/>
  <c r="C99" i="1" s="1"/>
  <c r="J31" i="1"/>
  <c r="I31" i="1"/>
  <c r="H31" i="1"/>
  <c r="G31" i="1"/>
  <c r="F31" i="1"/>
  <c r="E31" i="1"/>
  <c r="D31" i="1"/>
  <c r="C31" i="1"/>
  <c r="J30" i="1"/>
  <c r="I30" i="1"/>
  <c r="H30" i="1"/>
  <c r="G30" i="1"/>
  <c r="F30" i="1"/>
  <c r="E30" i="1"/>
  <c r="D30" i="1"/>
  <c r="C30" i="1"/>
  <c r="J29" i="1"/>
  <c r="I29" i="1"/>
  <c r="H29" i="1"/>
  <c r="G29" i="1"/>
  <c r="F29" i="1"/>
  <c r="E29" i="1"/>
  <c r="D29" i="1"/>
  <c r="C29" i="1"/>
  <c r="J28" i="1"/>
  <c r="I28" i="1"/>
  <c r="H28" i="1"/>
  <c r="G28" i="1"/>
  <c r="F28" i="1"/>
  <c r="E28" i="1"/>
  <c r="D28" i="1"/>
  <c r="C28" i="1"/>
  <c r="J27" i="1"/>
  <c r="I27" i="1"/>
  <c r="H27" i="1"/>
  <c r="G27" i="1"/>
  <c r="F27" i="1"/>
  <c r="E27" i="1"/>
  <c r="D27" i="1"/>
  <c r="C27" i="1"/>
  <c r="J26" i="1"/>
  <c r="I26" i="1"/>
  <c r="H26" i="1"/>
  <c r="G26" i="1"/>
  <c r="H98" i="1" s="1"/>
  <c r="F26" i="1"/>
  <c r="E26" i="1"/>
  <c r="D26" i="1"/>
  <c r="D98" i="1" s="1"/>
  <c r="D100" i="1" s="1"/>
  <c r="D105" i="1" s="1"/>
  <c r="D119" i="1" s="1"/>
  <c r="C26" i="1"/>
  <c r="C98" i="1" s="1"/>
  <c r="C100" i="1" s="1"/>
  <c r="C21" i="1"/>
  <c r="C20" i="1"/>
  <c r="C19" i="1"/>
  <c r="C18" i="1"/>
  <c r="C17" i="1"/>
  <c r="K109" i="1"/>
  <c r="N109" i="1" s="1"/>
  <c r="K109" i="4"/>
  <c r="K109" i="3"/>
  <c r="J109" i="3"/>
  <c r="N117" i="4"/>
  <c r="M117" i="4"/>
  <c r="L117" i="4"/>
  <c r="K117" i="4"/>
  <c r="J117" i="4"/>
  <c r="I117" i="4"/>
  <c r="F117" i="4"/>
  <c r="E117" i="4"/>
  <c r="D117" i="4"/>
  <c r="C117" i="4"/>
  <c r="L115" i="4"/>
  <c r="K115" i="4"/>
  <c r="N115" i="4" s="1"/>
  <c r="J115" i="4"/>
  <c r="M115" i="4" s="1"/>
  <c r="I115" i="4"/>
  <c r="N113" i="4"/>
  <c r="H113" i="4"/>
  <c r="G113" i="4"/>
  <c r="M113" i="4" s="1"/>
  <c r="E113" i="4"/>
  <c r="D113" i="4"/>
  <c r="C113" i="4"/>
  <c r="M111" i="4"/>
  <c r="L111" i="4"/>
  <c r="K111" i="4"/>
  <c r="J111" i="4"/>
  <c r="I111" i="4"/>
  <c r="I119" i="4" s="1"/>
  <c r="I121" i="4" s="1"/>
  <c r="H111" i="4"/>
  <c r="N111" i="4" s="1"/>
  <c r="G111" i="4"/>
  <c r="E111" i="4"/>
  <c r="D111" i="4"/>
  <c r="C111" i="4"/>
  <c r="L109" i="4"/>
  <c r="J109" i="4"/>
  <c r="H109" i="4"/>
  <c r="N109" i="4" s="1"/>
  <c r="G109" i="4"/>
  <c r="M109" i="4" s="1"/>
  <c r="F109" i="4"/>
  <c r="E109" i="4"/>
  <c r="C109" i="4"/>
  <c r="N107" i="4"/>
  <c r="M107" i="4"/>
  <c r="F107" i="4"/>
  <c r="C107" i="4"/>
  <c r="N104" i="4"/>
  <c r="M104" i="4"/>
  <c r="E104" i="4"/>
  <c r="D104" i="4"/>
  <c r="C104" i="4"/>
  <c r="N103" i="4"/>
  <c r="M103" i="4"/>
  <c r="L103" i="4"/>
  <c r="K103" i="4"/>
  <c r="J103" i="4"/>
  <c r="F103" i="4"/>
  <c r="F105" i="4" s="1"/>
  <c r="F119" i="4" s="1"/>
  <c r="E103" i="4"/>
  <c r="D103" i="4"/>
  <c r="C103" i="4"/>
  <c r="L102" i="4"/>
  <c r="K102" i="4"/>
  <c r="J102" i="4"/>
  <c r="H102" i="4"/>
  <c r="N102" i="4" s="1"/>
  <c r="G102" i="4"/>
  <c r="M102" i="4"/>
  <c r="E102" i="4"/>
  <c r="D102" i="4"/>
  <c r="C102" i="4"/>
  <c r="K101" i="4"/>
  <c r="H101" i="4"/>
  <c r="N101" i="4" s="1"/>
  <c r="G101" i="4"/>
  <c r="M101" i="4" s="1"/>
  <c r="E101" i="4"/>
  <c r="D101" i="4"/>
  <c r="C101" i="4"/>
  <c r="L100" i="4"/>
  <c r="L105" i="4" s="1"/>
  <c r="L119" i="4" s="1"/>
  <c r="N99" i="4"/>
  <c r="H99" i="4"/>
  <c r="G99" i="4"/>
  <c r="M99" i="4"/>
  <c r="E99" i="4"/>
  <c r="D99" i="4"/>
  <c r="C99" i="4"/>
  <c r="M98" i="4"/>
  <c r="L98" i="4"/>
  <c r="K98" i="4"/>
  <c r="K100" i="4"/>
  <c r="K105" i="4"/>
  <c r="K119" i="4" s="1"/>
  <c r="J98" i="4"/>
  <c r="J100" i="4" s="1"/>
  <c r="J105" i="4" s="1"/>
  <c r="J119" i="4" s="1"/>
  <c r="H98" i="4"/>
  <c r="H100" i="4" s="1"/>
  <c r="G98" i="4"/>
  <c r="G100" i="4" s="1"/>
  <c r="E98" i="4"/>
  <c r="E100" i="4" s="1"/>
  <c r="E105" i="4" s="1"/>
  <c r="E119" i="4" s="1"/>
  <c r="D98" i="4"/>
  <c r="D100" i="4" s="1"/>
  <c r="D105" i="4" s="1"/>
  <c r="D119" i="4" s="1"/>
  <c r="C98" i="4"/>
  <c r="C100" i="4" s="1"/>
  <c r="C105" i="4" s="1"/>
  <c r="C119" i="4" s="1"/>
  <c r="M56" i="4"/>
  <c r="L56" i="4"/>
  <c r="L26" i="4"/>
  <c r="C22" i="4"/>
  <c r="I120" i="4"/>
  <c r="N98" i="4"/>
  <c r="N117" i="3"/>
  <c r="M117" i="3"/>
  <c r="L117" i="3"/>
  <c r="K117" i="3"/>
  <c r="J117" i="3"/>
  <c r="I117" i="3"/>
  <c r="F117" i="3"/>
  <c r="E117" i="3"/>
  <c r="D117" i="3"/>
  <c r="C117" i="3"/>
  <c r="L115" i="3"/>
  <c r="K115" i="3"/>
  <c r="N115" i="3" s="1"/>
  <c r="J115" i="3"/>
  <c r="M115" i="3" s="1"/>
  <c r="I115" i="3"/>
  <c r="N113" i="3"/>
  <c r="H113" i="3"/>
  <c r="G113" i="3"/>
  <c r="M113" i="3" s="1"/>
  <c r="E113" i="3"/>
  <c r="D113" i="3"/>
  <c r="C113" i="3"/>
  <c r="M111" i="3"/>
  <c r="L111" i="3"/>
  <c r="K111" i="3"/>
  <c r="J111" i="3"/>
  <c r="I111" i="3"/>
  <c r="I119" i="3" s="1"/>
  <c r="I121" i="3" s="1"/>
  <c r="H111" i="3"/>
  <c r="N111" i="3" s="1"/>
  <c r="G111" i="3"/>
  <c r="E111" i="3"/>
  <c r="D111" i="3"/>
  <c r="C111" i="3"/>
  <c r="L109" i="3"/>
  <c r="H109" i="3"/>
  <c r="N109" i="3"/>
  <c r="G109" i="3"/>
  <c r="M109" i="3" s="1"/>
  <c r="F109" i="3"/>
  <c r="E109" i="3"/>
  <c r="C109" i="3"/>
  <c r="N107" i="3"/>
  <c r="M107" i="3"/>
  <c r="F107" i="3"/>
  <c r="C107" i="3"/>
  <c r="N104" i="3"/>
  <c r="M104" i="3"/>
  <c r="E104" i="3"/>
  <c r="D104" i="3"/>
  <c r="C104" i="3"/>
  <c r="N103" i="3"/>
  <c r="M103" i="3"/>
  <c r="L103" i="3"/>
  <c r="K103" i="3"/>
  <c r="J103" i="3"/>
  <c r="F103" i="3"/>
  <c r="F105" i="3" s="1"/>
  <c r="F119" i="3" s="1"/>
  <c r="E103" i="3"/>
  <c r="D103" i="3"/>
  <c r="C103" i="3"/>
  <c r="L102" i="3"/>
  <c r="K102" i="3"/>
  <c r="J102" i="3"/>
  <c r="H102" i="3"/>
  <c r="N102" i="3" s="1"/>
  <c r="G102" i="3"/>
  <c r="M102" i="3"/>
  <c r="E102" i="3"/>
  <c r="D102" i="3"/>
  <c r="C102" i="3"/>
  <c r="K101" i="3"/>
  <c r="H101" i="3"/>
  <c r="N101" i="3" s="1"/>
  <c r="G101" i="3"/>
  <c r="M101" i="3" s="1"/>
  <c r="E101" i="3"/>
  <c r="D101" i="3"/>
  <c r="C101" i="3"/>
  <c r="L100" i="3"/>
  <c r="L105" i="3" s="1"/>
  <c r="L119" i="3" s="1"/>
  <c r="N99" i="3"/>
  <c r="H99" i="3"/>
  <c r="G99" i="3"/>
  <c r="M99" i="3"/>
  <c r="E99" i="3"/>
  <c r="D99" i="3"/>
  <c r="C99" i="3"/>
  <c r="M98" i="3"/>
  <c r="L98" i="3"/>
  <c r="K98" i="3"/>
  <c r="K100" i="3"/>
  <c r="N100" i="3" s="1"/>
  <c r="K105" i="3"/>
  <c r="K119" i="3" s="1"/>
  <c r="J98" i="3"/>
  <c r="J100" i="3" s="1"/>
  <c r="J105" i="3" s="1"/>
  <c r="J119" i="3" s="1"/>
  <c r="H98" i="3"/>
  <c r="H100" i="3"/>
  <c r="G98" i="3"/>
  <c r="G100" i="3" s="1"/>
  <c r="E98" i="3"/>
  <c r="E100" i="3" s="1"/>
  <c r="E105" i="3" s="1"/>
  <c r="E119" i="3" s="1"/>
  <c r="D98" i="3"/>
  <c r="D100" i="3" s="1"/>
  <c r="D105" i="3" s="1"/>
  <c r="D119" i="3" s="1"/>
  <c r="C98" i="3"/>
  <c r="C100" i="3" s="1"/>
  <c r="C105" i="3" s="1"/>
  <c r="C119" i="3" s="1"/>
  <c r="M56" i="3"/>
  <c r="L56" i="3"/>
  <c r="L26" i="3"/>
  <c r="C22" i="3"/>
  <c r="C22" i="1" s="1"/>
  <c r="I120" i="1" s="1"/>
  <c r="I120" i="3"/>
  <c r="N98" i="3"/>
  <c r="L109" i="1"/>
  <c r="H109" i="1"/>
  <c r="G109" i="1"/>
  <c r="F109" i="1"/>
  <c r="E109" i="1"/>
  <c r="F107" i="1"/>
  <c r="C107" i="1"/>
  <c r="D104" i="1"/>
  <c r="E104" i="1"/>
  <c r="L103" i="1"/>
  <c r="K103" i="1"/>
  <c r="N103" i="1"/>
  <c r="J103" i="1"/>
  <c r="M103" i="1"/>
  <c r="E103" i="1"/>
  <c r="D103" i="1"/>
  <c r="C103" i="1"/>
  <c r="K102" i="1"/>
  <c r="J102" i="1"/>
  <c r="E102" i="1"/>
  <c r="D102" i="1"/>
  <c r="K101" i="1"/>
  <c r="G101" i="1"/>
  <c r="M101" i="1" s="1"/>
  <c r="E101" i="1"/>
  <c r="D101" i="1"/>
  <c r="C101" i="1"/>
  <c r="G99" i="1"/>
  <c r="M99" i="1"/>
  <c r="E99" i="1"/>
  <c r="L98" i="1"/>
  <c r="L100" i="1" s="1"/>
  <c r="L105" i="1" s="1"/>
  <c r="L119" i="1" s="1"/>
  <c r="K98" i="1"/>
  <c r="K100" i="1"/>
  <c r="K105" i="1" s="1"/>
  <c r="K119" i="1" s="1"/>
  <c r="J98" i="1"/>
  <c r="J100" i="1" s="1"/>
  <c r="J105" i="1" s="1"/>
  <c r="J119" i="1" s="1"/>
  <c r="G98" i="1"/>
  <c r="G100" i="1" s="1"/>
  <c r="E98" i="1"/>
  <c r="E100" i="1" s="1"/>
  <c r="E105" i="1" s="1"/>
  <c r="E119" i="1" s="1"/>
  <c r="K117" i="1"/>
  <c r="N117" i="1"/>
  <c r="J117" i="1"/>
  <c r="M117" i="1"/>
  <c r="I117" i="1"/>
  <c r="E117" i="1"/>
  <c r="D117" i="1"/>
  <c r="C117" i="1"/>
  <c r="K115" i="1"/>
  <c r="N115" i="1"/>
  <c r="J115" i="1"/>
  <c r="M115" i="1"/>
  <c r="I115" i="1"/>
  <c r="I119" i="1" s="1"/>
  <c r="H113" i="1"/>
  <c r="N113" i="1" s="1"/>
  <c r="G113" i="1"/>
  <c r="M113" i="1"/>
  <c r="E113" i="1"/>
  <c r="C113" i="1"/>
  <c r="L111" i="1"/>
  <c r="K111" i="1"/>
  <c r="J111" i="1"/>
  <c r="I111" i="1"/>
  <c r="G111" i="1"/>
  <c r="M111" i="1" s="1"/>
  <c r="E111" i="1"/>
  <c r="D111" i="1"/>
  <c r="N107" i="1"/>
  <c r="M107" i="1"/>
  <c r="N104" i="1"/>
  <c r="M104" i="1"/>
  <c r="M98" i="1"/>
  <c r="M56" i="1"/>
  <c r="H105" i="11" l="1"/>
  <c r="N100" i="11"/>
  <c r="H119" i="13"/>
  <c r="N105" i="13"/>
  <c r="N119" i="13" s="1"/>
  <c r="I121" i="1"/>
  <c r="C105" i="1"/>
  <c r="C119" i="1" s="1"/>
  <c r="H100" i="1"/>
  <c r="N98" i="1"/>
  <c r="G105" i="6"/>
  <c r="M100" i="6"/>
  <c r="N100" i="10"/>
  <c r="H105" i="10"/>
  <c r="G105" i="3"/>
  <c r="M100" i="3"/>
  <c r="M100" i="4"/>
  <c r="G105" i="4"/>
  <c r="N100" i="6"/>
  <c r="H105" i="6"/>
  <c r="I121" i="6"/>
  <c r="M100" i="7"/>
  <c r="G105" i="7"/>
  <c r="E105" i="10"/>
  <c r="E119" i="10" s="1"/>
  <c r="H119" i="12"/>
  <c r="N105" i="12"/>
  <c r="N119" i="12" s="1"/>
  <c r="I121" i="11"/>
  <c r="M100" i="1"/>
  <c r="G105" i="1"/>
  <c r="N100" i="4"/>
  <c r="H105" i="4"/>
  <c r="N100" i="7"/>
  <c r="H105" i="7"/>
  <c r="M100" i="10"/>
  <c r="G105" i="10"/>
  <c r="I121" i="10"/>
  <c r="G105" i="11"/>
  <c r="M100" i="11"/>
  <c r="I121" i="12"/>
  <c r="I121" i="17"/>
  <c r="G105" i="19"/>
  <c r="M100" i="19"/>
  <c r="G119" i="33"/>
  <c r="M105" i="33"/>
  <c r="M119" i="33" s="1"/>
  <c r="L26" i="1"/>
  <c r="H105" i="3"/>
  <c r="N98" i="6"/>
  <c r="M98" i="7"/>
  <c r="M111" i="12"/>
  <c r="N105" i="14"/>
  <c r="N119" i="14" s="1"/>
  <c r="G100" i="15"/>
  <c r="I121" i="15"/>
  <c r="E100" i="16"/>
  <c r="E105" i="16" s="1"/>
  <c r="E119" i="16" s="1"/>
  <c r="K105" i="16"/>
  <c r="K119" i="16" s="1"/>
  <c r="D105" i="17"/>
  <c r="D119" i="17" s="1"/>
  <c r="D119" i="20"/>
  <c r="G105" i="20"/>
  <c r="M100" i="20"/>
  <c r="C119" i="23"/>
  <c r="E119" i="23"/>
  <c r="N119" i="25"/>
  <c r="H105" i="28"/>
  <c r="M105" i="32"/>
  <c r="G119" i="32"/>
  <c r="M98" i="6"/>
  <c r="N100" i="12"/>
  <c r="N109" i="12"/>
  <c r="G100" i="13"/>
  <c r="M99" i="13"/>
  <c r="C105" i="14"/>
  <c r="C119" i="14" s="1"/>
  <c r="G105" i="14"/>
  <c r="M100" i="14"/>
  <c r="N109" i="16"/>
  <c r="E105" i="19"/>
  <c r="E119" i="19" s="1"/>
  <c r="H105" i="19"/>
  <c r="N100" i="19"/>
  <c r="C119" i="19"/>
  <c r="N102" i="19"/>
  <c r="H100" i="20"/>
  <c r="N98" i="20"/>
  <c r="N109" i="22"/>
  <c r="N98" i="24"/>
  <c r="H100" i="24"/>
  <c r="I121" i="27"/>
  <c r="M98" i="12"/>
  <c r="G100" i="12"/>
  <c r="M102" i="13"/>
  <c r="I119" i="13"/>
  <c r="I121" i="13" s="1"/>
  <c r="D105" i="14"/>
  <c r="D119" i="14" s="1"/>
  <c r="M102" i="14"/>
  <c r="I119" i="14"/>
  <c r="I121" i="14" s="1"/>
  <c r="D105" i="15"/>
  <c r="D119" i="15" s="1"/>
  <c r="H105" i="15"/>
  <c r="K105" i="15"/>
  <c r="K119" i="15" s="1"/>
  <c r="C105" i="16"/>
  <c r="C119" i="16" s="1"/>
  <c r="M100" i="16"/>
  <c r="G105" i="16"/>
  <c r="G105" i="17"/>
  <c r="M100" i="17"/>
  <c r="H105" i="17"/>
  <c r="N100" i="17"/>
  <c r="M111" i="17"/>
  <c r="F119" i="19"/>
  <c r="E119" i="20"/>
  <c r="I121" i="20"/>
  <c r="G119" i="23"/>
  <c r="M105" i="23"/>
  <c r="K105" i="23"/>
  <c r="K119" i="23" s="1"/>
  <c r="M111" i="23"/>
  <c r="H119" i="25"/>
  <c r="D105" i="24"/>
  <c r="D119" i="24" s="1"/>
  <c r="C105" i="26"/>
  <c r="C119" i="26" s="1"/>
  <c r="J119" i="26"/>
  <c r="E105" i="27"/>
  <c r="E119" i="27" s="1"/>
  <c r="N98" i="27"/>
  <c r="H100" i="27"/>
  <c r="D105" i="30"/>
  <c r="D119" i="30" s="1"/>
  <c r="N100" i="30"/>
  <c r="H105" i="30"/>
  <c r="I121" i="31"/>
  <c r="N100" i="36"/>
  <c r="H105" i="36"/>
  <c r="G119" i="41"/>
  <c r="M105" i="41"/>
  <c r="M99" i="14"/>
  <c r="M99" i="16"/>
  <c r="M98" i="17"/>
  <c r="M98" i="19"/>
  <c r="M98" i="22"/>
  <c r="M100" i="23"/>
  <c r="C105" i="24"/>
  <c r="C119" i="24" s="1"/>
  <c r="I121" i="24"/>
  <c r="D119" i="26"/>
  <c r="G105" i="26"/>
  <c r="M100" i="26"/>
  <c r="J100" i="27"/>
  <c r="M98" i="27"/>
  <c r="M119" i="29"/>
  <c r="I121" i="29"/>
  <c r="I121" i="30"/>
  <c r="M119" i="31"/>
  <c r="L119" i="31"/>
  <c r="H105" i="32"/>
  <c r="N100" i="32"/>
  <c r="M100" i="32"/>
  <c r="L119" i="32"/>
  <c r="M111" i="32"/>
  <c r="M100" i="33"/>
  <c r="M98" i="33"/>
  <c r="L119" i="34"/>
  <c r="J105" i="37"/>
  <c r="J119" i="37" s="1"/>
  <c r="M99" i="37"/>
  <c r="G100" i="37"/>
  <c r="D119" i="38"/>
  <c r="J119" i="39"/>
  <c r="M100" i="39"/>
  <c r="G105" i="39"/>
  <c r="D105" i="40"/>
  <c r="D119" i="40" s="1"/>
  <c r="G119" i="46"/>
  <c r="M105" i="46"/>
  <c r="M98" i="20"/>
  <c r="H100" i="22"/>
  <c r="K105" i="24"/>
  <c r="K119" i="24" s="1"/>
  <c r="G105" i="25"/>
  <c r="M100" i="25"/>
  <c r="D105" i="27"/>
  <c r="D119" i="27" s="1"/>
  <c r="G119" i="27"/>
  <c r="C105" i="28"/>
  <c r="C119" i="28" s="1"/>
  <c r="G105" i="28"/>
  <c r="M100" i="28"/>
  <c r="G105" i="30"/>
  <c r="M100" i="30"/>
  <c r="H100" i="31"/>
  <c r="N98" i="31"/>
  <c r="L119" i="33"/>
  <c r="I121" i="33"/>
  <c r="E119" i="34"/>
  <c r="K100" i="38"/>
  <c r="K105" i="38" s="1"/>
  <c r="K119" i="38" s="1"/>
  <c r="N98" i="38"/>
  <c r="G105" i="44"/>
  <c r="M100" i="44"/>
  <c r="N98" i="19"/>
  <c r="H100" i="23"/>
  <c r="M98" i="23"/>
  <c r="G119" i="24"/>
  <c r="M105" i="24"/>
  <c r="M119" i="24" s="1"/>
  <c r="E105" i="26"/>
  <c r="E119" i="26" s="1"/>
  <c r="N100" i="26"/>
  <c r="H105" i="26"/>
  <c r="N102" i="26"/>
  <c r="N98" i="29"/>
  <c r="G119" i="31"/>
  <c r="N100" i="29"/>
  <c r="H105" i="29"/>
  <c r="L105" i="29"/>
  <c r="L119" i="29" s="1"/>
  <c r="M100" i="31"/>
  <c r="D105" i="31"/>
  <c r="D119" i="31" s="1"/>
  <c r="K105" i="31"/>
  <c r="K119" i="31" s="1"/>
  <c r="I121" i="32"/>
  <c r="D105" i="33"/>
  <c r="D119" i="33" s="1"/>
  <c r="H119" i="33"/>
  <c r="N105" i="33"/>
  <c r="N119" i="33" s="1"/>
  <c r="N102" i="33"/>
  <c r="G105" i="34"/>
  <c r="M100" i="34"/>
  <c r="G119" i="36"/>
  <c r="M105" i="36"/>
  <c r="M119" i="36" s="1"/>
  <c r="C105" i="37"/>
  <c r="C119" i="37" s="1"/>
  <c r="M98" i="29"/>
  <c r="N98" i="33"/>
  <c r="C100" i="34"/>
  <c r="C105" i="34" s="1"/>
  <c r="C119" i="34" s="1"/>
  <c r="H105" i="35"/>
  <c r="K119" i="35"/>
  <c r="E105" i="36"/>
  <c r="E119" i="36" s="1"/>
  <c r="M100" i="38"/>
  <c r="G105" i="38"/>
  <c r="D105" i="39"/>
  <c r="D119" i="39" s="1"/>
  <c r="M102" i="39"/>
  <c r="I119" i="39"/>
  <c r="I121" i="39" s="1"/>
  <c r="M100" i="40"/>
  <c r="K105" i="40"/>
  <c r="K119" i="40" s="1"/>
  <c r="H119" i="42"/>
  <c r="D105" i="41"/>
  <c r="D119" i="41" s="1"/>
  <c r="M98" i="41"/>
  <c r="M111" i="41"/>
  <c r="N100" i="42"/>
  <c r="H105" i="45"/>
  <c r="N100" i="45"/>
  <c r="H105" i="46"/>
  <c r="N100" i="46"/>
  <c r="M99" i="49"/>
  <c r="G100" i="49"/>
  <c r="M98" i="24"/>
  <c r="H100" i="34"/>
  <c r="N98" i="34"/>
  <c r="F119" i="34"/>
  <c r="G100" i="35"/>
  <c r="M98" i="36"/>
  <c r="N100" i="37"/>
  <c r="H105" i="37"/>
  <c r="K119" i="37"/>
  <c r="H100" i="38"/>
  <c r="E100" i="39"/>
  <c r="E105" i="39" s="1"/>
  <c r="E119" i="39" s="1"/>
  <c r="M105" i="40"/>
  <c r="M119" i="40" s="1"/>
  <c r="G119" i="40"/>
  <c r="G100" i="42"/>
  <c r="M98" i="42"/>
  <c r="G105" i="43"/>
  <c r="M100" i="43"/>
  <c r="D100" i="45"/>
  <c r="D105" i="45" s="1"/>
  <c r="D119" i="45" s="1"/>
  <c r="N98" i="26"/>
  <c r="C100" i="35"/>
  <c r="C105" i="35" s="1"/>
  <c r="C119" i="35" s="1"/>
  <c r="L105" i="35"/>
  <c r="L119" i="35" s="1"/>
  <c r="C105" i="38"/>
  <c r="C119" i="38" s="1"/>
  <c r="J119" i="38"/>
  <c r="H119" i="41"/>
  <c r="N105" i="41"/>
  <c r="N119" i="41" s="1"/>
  <c r="H100" i="40"/>
  <c r="N98" i="40"/>
  <c r="N101" i="43"/>
  <c r="K105" i="43"/>
  <c r="E119" i="45"/>
  <c r="L105" i="45"/>
  <c r="L119" i="45" s="1"/>
  <c r="N98" i="36"/>
  <c r="M99" i="39"/>
  <c r="N98" i="41"/>
  <c r="N101" i="44"/>
  <c r="K105" i="45"/>
  <c r="K119" i="45" s="1"/>
  <c r="F119" i="45"/>
  <c r="M111" i="46"/>
  <c r="C119" i="47"/>
  <c r="J105" i="47"/>
  <c r="J119" i="47" s="1"/>
  <c r="M100" i="47"/>
  <c r="M98" i="38"/>
  <c r="M98" i="40"/>
  <c r="F119" i="42"/>
  <c r="M98" i="43"/>
  <c r="F119" i="43"/>
  <c r="H100" i="44"/>
  <c r="N98" i="44"/>
  <c r="N109" i="45"/>
  <c r="D105" i="46"/>
  <c r="D119" i="46" s="1"/>
  <c r="C119" i="51"/>
  <c r="J119" i="51"/>
  <c r="G100" i="45"/>
  <c r="M98" i="45"/>
  <c r="I121" i="45"/>
  <c r="M100" i="46"/>
  <c r="N105" i="49"/>
  <c r="N119" i="49" s="1"/>
  <c r="M101" i="47"/>
  <c r="G105" i="47"/>
  <c r="J119" i="9"/>
  <c r="D119" i="51"/>
  <c r="D105" i="49"/>
  <c r="D119" i="49" s="1"/>
  <c r="K105" i="49"/>
  <c r="K119" i="49" s="1"/>
  <c r="D100" i="50"/>
  <c r="D105" i="50" s="1"/>
  <c r="D119" i="50" s="1"/>
  <c r="G105" i="50"/>
  <c r="M100" i="50"/>
  <c r="D105" i="47"/>
  <c r="D119" i="47" s="1"/>
  <c r="N102" i="47"/>
  <c r="E119" i="9"/>
  <c r="K100" i="9"/>
  <c r="K105" i="9" s="1"/>
  <c r="K119" i="9" s="1"/>
  <c r="N98" i="9"/>
  <c r="D100" i="48"/>
  <c r="D105" i="48" s="1"/>
  <c r="D119" i="48" s="1"/>
  <c r="L119" i="48"/>
  <c r="N102" i="48"/>
  <c r="C105" i="18"/>
  <c r="C119" i="18" s="1"/>
  <c r="G100" i="18"/>
  <c r="I121" i="18"/>
  <c r="M105" i="51"/>
  <c r="M119" i="51" s="1"/>
  <c r="L119" i="50"/>
  <c r="F119" i="50"/>
  <c r="I121" i="50"/>
  <c r="N100" i="47"/>
  <c r="H105" i="47"/>
  <c r="E105" i="48"/>
  <c r="E119" i="48" s="1"/>
  <c r="H100" i="50"/>
  <c r="M100" i="9"/>
  <c r="C105" i="9"/>
  <c r="C119" i="9" s="1"/>
  <c r="H105" i="9"/>
  <c r="N100" i="9"/>
  <c r="I119" i="9"/>
  <c r="I121" i="9" s="1"/>
  <c r="H119" i="48"/>
  <c r="N105" i="48"/>
  <c r="N119" i="48" s="1"/>
  <c r="M100" i="48"/>
  <c r="G105" i="48"/>
  <c r="I121" i="48"/>
  <c r="D105" i="18"/>
  <c r="D119" i="18" s="1"/>
  <c r="H119" i="18"/>
  <c r="N105" i="18"/>
  <c r="N119" i="18" s="1"/>
  <c r="E105" i="51"/>
  <c r="E119" i="51" s="1"/>
  <c r="M98" i="51"/>
  <c r="M98" i="9"/>
  <c r="M98" i="48"/>
  <c r="H100" i="51"/>
  <c r="G119" i="43" l="1"/>
  <c r="M105" i="43"/>
  <c r="M119" i="43" s="1"/>
  <c r="H119" i="37"/>
  <c r="N105" i="37"/>
  <c r="N119" i="37" s="1"/>
  <c r="G105" i="49"/>
  <c r="M100" i="49"/>
  <c r="H119" i="47"/>
  <c r="N105" i="47"/>
  <c r="N119" i="47" s="1"/>
  <c r="M105" i="48"/>
  <c r="M119" i="48" s="1"/>
  <c r="G119" i="48"/>
  <c r="H105" i="40"/>
  <c r="N100" i="40"/>
  <c r="G105" i="42"/>
  <c r="M100" i="42"/>
  <c r="H105" i="38"/>
  <c r="N100" i="38"/>
  <c r="N100" i="34"/>
  <c r="H105" i="34"/>
  <c r="H119" i="29"/>
  <c r="N105" i="29"/>
  <c r="N119" i="29" s="1"/>
  <c r="H119" i="32"/>
  <c r="N105" i="32"/>
  <c r="N119" i="32" s="1"/>
  <c r="H119" i="30"/>
  <c r="N105" i="30"/>
  <c r="N119" i="30" s="1"/>
  <c r="M119" i="23"/>
  <c r="H105" i="24"/>
  <c r="N100" i="24"/>
  <c r="N100" i="20"/>
  <c r="H105" i="20"/>
  <c r="H119" i="19"/>
  <c r="N105" i="19"/>
  <c r="N119" i="19" s="1"/>
  <c r="G119" i="14"/>
  <c r="M105" i="14"/>
  <c r="M119" i="14" s="1"/>
  <c r="M119" i="32"/>
  <c r="M105" i="19"/>
  <c r="M119" i="19" s="1"/>
  <c r="G119" i="19"/>
  <c r="G119" i="11"/>
  <c r="M105" i="11"/>
  <c r="M119" i="11" s="1"/>
  <c r="H119" i="7"/>
  <c r="N105" i="7"/>
  <c r="N119" i="7" s="1"/>
  <c r="G119" i="1"/>
  <c r="M105" i="1"/>
  <c r="M119" i="1" s="1"/>
  <c r="H119" i="10"/>
  <c r="N105" i="10"/>
  <c r="N119" i="10" s="1"/>
  <c r="N100" i="50"/>
  <c r="H105" i="50"/>
  <c r="G119" i="50"/>
  <c r="M105" i="50"/>
  <c r="M119" i="50" s="1"/>
  <c r="G105" i="45"/>
  <c r="M100" i="45"/>
  <c r="N105" i="43"/>
  <c r="N119" i="43" s="1"/>
  <c r="K119" i="43"/>
  <c r="G105" i="35"/>
  <c r="M100" i="35"/>
  <c r="H119" i="46"/>
  <c r="N105" i="46"/>
  <c r="N119" i="46" s="1"/>
  <c r="N105" i="26"/>
  <c r="N119" i="26" s="1"/>
  <c r="H119" i="26"/>
  <c r="N100" i="31"/>
  <c r="H105" i="31"/>
  <c r="M105" i="28"/>
  <c r="M119" i="28" s="1"/>
  <c r="G119" i="28"/>
  <c r="N100" i="22"/>
  <c r="H105" i="22"/>
  <c r="G119" i="26"/>
  <c r="M105" i="26"/>
  <c r="M119" i="26" s="1"/>
  <c r="H119" i="36"/>
  <c r="N105" i="36"/>
  <c r="N119" i="36" s="1"/>
  <c r="G119" i="17"/>
  <c r="M105" i="17"/>
  <c r="M119" i="17" s="1"/>
  <c r="G105" i="12"/>
  <c r="M100" i="12"/>
  <c r="H119" i="28"/>
  <c r="N105" i="28"/>
  <c r="N119" i="28" s="1"/>
  <c r="G105" i="15"/>
  <c r="M100" i="15"/>
  <c r="H119" i="6"/>
  <c r="N105" i="6"/>
  <c r="N119" i="6" s="1"/>
  <c r="N100" i="1"/>
  <c r="H105" i="1"/>
  <c r="G119" i="38"/>
  <c r="M105" i="38"/>
  <c r="M119" i="38" s="1"/>
  <c r="H119" i="35"/>
  <c r="N105" i="35"/>
  <c r="N119" i="35" s="1"/>
  <c r="G119" i="34"/>
  <c r="M105" i="34"/>
  <c r="M119" i="34" s="1"/>
  <c r="M105" i="44"/>
  <c r="M119" i="44" s="1"/>
  <c r="G119" i="44"/>
  <c r="G119" i="39"/>
  <c r="M105" i="39"/>
  <c r="M119" i="39" s="1"/>
  <c r="G105" i="37"/>
  <c r="M100" i="37"/>
  <c r="G119" i="16"/>
  <c r="M105" i="16"/>
  <c r="M119" i="16" s="1"/>
  <c r="H119" i="15"/>
  <c r="N105" i="15"/>
  <c r="N119" i="15" s="1"/>
  <c r="M105" i="20"/>
  <c r="M119" i="20" s="1"/>
  <c r="G119" i="20"/>
  <c r="E9" i="52"/>
  <c r="M105" i="10"/>
  <c r="M119" i="10" s="1"/>
  <c r="G119" i="10"/>
  <c r="H119" i="4"/>
  <c r="N105" i="4"/>
  <c r="N119" i="4" s="1"/>
  <c r="M105" i="7"/>
  <c r="M119" i="7" s="1"/>
  <c r="G119" i="7"/>
  <c r="M105" i="3"/>
  <c r="M119" i="3" s="1"/>
  <c r="G119" i="3"/>
  <c r="H119" i="9"/>
  <c r="N105" i="9"/>
  <c r="N119" i="9" s="1"/>
  <c r="G105" i="18"/>
  <c r="M100" i="18"/>
  <c r="N100" i="51"/>
  <c r="H105" i="51"/>
  <c r="M105" i="47"/>
  <c r="M119" i="47" s="1"/>
  <c r="G119" i="47"/>
  <c r="N100" i="44"/>
  <c r="H105" i="44"/>
  <c r="H119" i="45"/>
  <c r="N105" i="45"/>
  <c r="N119" i="45" s="1"/>
  <c r="H105" i="23"/>
  <c r="N100" i="23"/>
  <c r="G119" i="30"/>
  <c r="M105" i="30"/>
  <c r="M119" i="30" s="1"/>
  <c r="G119" i="25"/>
  <c r="M105" i="25"/>
  <c r="M119" i="25" s="1"/>
  <c r="M119" i="46"/>
  <c r="J105" i="27"/>
  <c r="M100" i="27"/>
  <c r="M119" i="41"/>
  <c r="N100" i="27"/>
  <c r="H105" i="27"/>
  <c r="H119" i="17"/>
  <c r="N105" i="17"/>
  <c r="N119" i="17" s="1"/>
  <c r="M100" i="13"/>
  <c r="G105" i="13"/>
  <c r="N105" i="16"/>
  <c r="N119" i="16" s="1"/>
  <c r="H119" i="3"/>
  <c r="N105" i="3"/>
  <c r="N119" i="3" s="1"/>
  <c r="M105" i="4"/>
  <c r="M119" i="4" s="1"/>
  <c r="G119" i="4"/>
  <c r="D9" i="52"/>
  <c r="M105" i="6"/>
  <c r="M119" i="6" s="1"/>
  <c r="G119" i="6"/>
  <c r="H119" i="11"/>
  <c r="N105" i="11"/>
  <c r="N119" i="11" s="1"/>
  <c r="H119" i="23" l="1"/>
  <c r="N105" i="23"/>
  <c r="N119" i="23" s="1"/>
  <c r="H119" i="1"/>
  <c r="N105" i="1"/>
  <c r="N119" i="1" s="1"/>
  <c r="H119" i="22"/>
  <c r="N105" i="22"/>
  <c r="N119" i="22" s="1"/>
  <c r="N105" i="31"/>
  <c r="N119" i="31" s="1"/>
  <c r="H119" i="31"/>
  <c r="M105" i="13"/>
  <c r="M119" i="13" s="1"/>
  <c r="G119" i="13"/>
  <c r="N105" i="27"/>
  <c r="N119" i="27" s="1"/>
  <c r="H119" i="27"/>
  <c r="J119" i="27"/>
  <c r="M105" i="27"/>
  <c r="M119" i="27" s="1"/>
  <c r="M105" i="37"/>
  <c r="M119" i="37" s="1"/>
  <c r="G119" i="37"/>
  <c r="G119" i="15"/>
  <c r="M105" i="15"/>
  <c r="M119" i="15" s="1"/>
  <c r="G119" i="12"/>
  <c r="M105" i="12"/>
  <c r="M119" i="12" s="1"/>
  <c r="H119" i="38"/>
  <c r="N105" i="38"/>
  <c r="N119" i="38" s="1"/>
  <c r="H119" i="40"/>
  <c r="N105" i="40"/>
  <c r="N119" i="40" s="1"/>
  <c r="M105" i="18"/>
  <c r="M119" i="18" s="1"/>
  <c r="G119" i="18"/>
  <c r="N105" i="50"/>
  <c r="N119" i="50" s="1"/>
  <c r="H119" i="50"/>
  <c r="H119" i="24"/>
  <c r="N105" i="24"/>
  <c r="N119" i="24" s="1"/>
  <c r="N105" i="34"/>
  <c r="N119" i="34" s="1"/>
  <c r="H119" i="34"/>
  <c r="H119" i="44"/>
  <c r="N105" i="44"/>
  <c r="N119" i="44" s="1"/>
  <c r="H119" i="51"/>
  <c r="N105" i="51"/>
  <c r="N119" i="51" s="1"/>
  <c r="M105" i="35"/>
  <c r="M119" i="35" s="1"/>
  <c r="G119" i="35"/>
  <c r="M105" i="45"/>
  <c r="M119" i="45" s="1"/>
  <c r="G119" i="45"/>
  <c r="H119" i="20"/>
  <c r="N105" i="20"/>
  <c r="N119" i="20" s="1"/>
  <c r="G119" i="42"/>
  <c r="M105" i="42"/>
  <c r="M119" i="42" s="1"/>
  <c r="M105" i="49"/>
  <c r="M119" i="49" s="1"/>
  <c r="G119" i="49"/>
</calcChain>
</file>

<file path=xl/comments1.xml><?xml version="1.0" encoding="utf-8"?>
<comments xmlns="http://schemas.openxmlformats.org/spreadsheetml/2006/main">
  <authors>
    <author>Katie Elmore</author>
  </authors>
  <commentList>
    <comment ref="J41" authorId="0" shapeId="0">
      <text>
        <r>
          <rPr>
            <b/>
            <sz val="9"/>
            <color indexed="81"/>
            <rFont val="Tahoma"/>
            <family val="2"/>
          </rPr>
          <t>Katie Elmore:</t>
        </r>
        <r>
          <rPr>
            <sz val="9"/>
            <color indexed="81"/>
            <rFont val="Tahoma"/>
            <family val="2"/>
          </rPr>
          <t xml:space="preserve">
Number includes parents &amp; children </t>
        </r>
      </text>
    </comment>
  </commentList>
</comments>
</file>

<file path=xl/sharedStrings.xml><?xml version="1.0" encoding="utf-8"?>
<sst xmlns="http://schemas.openxmlformats.org/spreadsheetml/2006/main" count="13799" uniqueCount="380">
  <si>
    <t>County Name:</t>
  </si>
  <si>
    <t>Submitted By:</t>
  </si>
  <si>
    <t>Date:</t>
  </si>
  <si>
    <t>Total Number of Home Visits</t>
  </si>
  <si>
    <t>Program Records</t>
  </si>
  <si>
    <t>FSDC: Parenting HV Summary</t>
  </si>
  <si>
    <t>FSDC: Parenting Intensity Summary</t>
  </si>
  <si>
    <t>DATA:</t>
  </si>
  <si>
    <t>SOURCE:</t>
  </si>
  <si>
    <t>Instructions:</t>
  </si>
  <si>
    <t>1. Enter ONE number in EACH column for all strategies funded by your partnership. Summarize for all vendors in the row provided.</t>
  </si>
  <si>
    <t>2. For strategies that do not apply to your partnership, leave the row blank.</t>
  </si>
  <si>
    <t>HOME VISITATION (non-NFP)</t>
  </si>
  <si>
    <t>NFP Records for your county</t>
  </si>
  <si>
    <t>Total Number of Home Visit Hours</t>
  </si>
  <si>
    <t>Other "203" Series Parent Training, not listed above</t>
  </si>
  <si>
    <t>Other "204" Series Literacy-Based Training, not listed above</t>
  </si>
  <si>
    <t>Group Meetings, Trainings, Events: Number of Sessions</t>
  </si>
  <si>
    <t>Group Meetings, Trainings, Events: Number of Hours Offered</t>
  </si>
  <si>
    <t>Adult Education Hours Offered</t>
  </si>
  <si>
    <t>Early Childhood Education Hours Offered</t>
  </si>
  <si>
    <t>Parenting/PACT Hours Offered</t>
  </si>
  <si>
    <t>Dolly Parton Imagination Library</t>
  </si>
  <si>
    <t>Books Distributed</t>
  </si>
  <si>
    <t>PARENT TRAINING:</t>
  </si>
  <si>
    <t>Providers Served (Schools, Child Care Centers, etc.)</t>
  </si>
  <si>
    <t>FSDC or Program Records</t>
  </si>
  <si>
    <t>FSDC: either Provider Profile Screen, or Provider Summary Report</t>
  </si>
  <si>
    <t>FSDC: Child Care Intensity Summary</t>
  </si>
  <si>
    <t>Total Number of TA Visits</t>
  </si>
  <si>
    <t xml:space="preserve">Total Number of TA Hours </t>
  </si>
  <si>
    <t>Among Providers Served During the Year, the Number that have Improved 1 or More ABC Levels Since Working with First Steps</t>
  </si>
  <si>
    <t xml:space="preserve">Total Number of TA or Followup Hours (if applicable) </t>
  </si>
  <si>
    <t>Number of Child Care Teachers and Directors Served (unduplicated)</t>
  </si>
  <si>
    <t>Number of Training Sessions Offered</t>
  </si>
  <si>
    <t>Number of CERTIFIED Training Hours Offered</t>
  </si>
  <si>
    <t>Number of REGISTERED Training Hours Offered</t>
  </si>
  <si>
    <t>Program Records, CCCCD Training Rosters</t>
  </si>
  <si>
    <t>Total Training Attendance</t>
  </si>
  <si>
    <r>
      <t xml:space="preserve">If the data you are providing exists in the First Steps Data System (FSDC), </t>
    </r>
    <r>
      <rPr>
        <b/>
        <u/>
        <sz val="14"/>
        <color theme="1"/>
        <rFont val="Calibri"/>
        <family val="2"/>
        <scheme val="minor"/>
      </rPr>
      <t>the numbers MUST match.</t>
    </r>
  </si>
  <si>
    <t>FSDC: Scholarships Report</t>
  </si>
  <si>
    <t>Countdown to Kindergarten</t>
  </si>
  <si>
    <t>FSDC: Countdown to Kindergarten Report</t>
  </si>
  <si>
    <t>FSDC, Program Records</t>
  </si>
  <si>
    <t>Materials (backpacks, etc.) Distributed</t>
  </si>
  <si>
    <t>Program records</t>
  </si>
  <si>
    <t>Total Activities and Events Held</t>
  </si>
  <si>
    <t>Total Attendance at Activities and Events</t>
  </si>
  <si>
    <t>BOOKS DISTRIBUTED through…</t>
  </si>
  <si>
    <t>Other (Community Events, etc.)</t>
  </si>
  <si>
    <t>Total:</t>
  </si>
  <si>
    <t>Child Care Centers, Schools, Head Start, etc.</t>
  </si>
  <si>
    <t>BOOKS DISTRIBUTED</t>
  </si>
  <si>
    <t>Group Meetings, Trainings, Events: Total Attendance</t>
  </si>
  <si>
    <t>FSDC: Parenting Intensity Summary  or Program Records</t>
  </si>
  <si>
    <t>FSDC: Parenting HV Summary or Program Records</t>
  </si>
  <si>
    <t>FSDC: Parenting Intensity Summary or Program Records</t>
  </si>
  <si>
    <t>Children 0-5 Served (ALL STRATEGIES)</t>
  </si>
  <si>
    <t>Families Served vs. Adult Family Members Served (ALL STRATEGIES)</t>
  </si>
  <si>
    <t>Providers Served (QE, EARLY EDUCATION, SCHOLARSHIPS, LIBRARY PROGRAMS)</t>
  </si>
  <si>
    <r>
      <rPr>
        <b/>
        <sz val="11"/>
        <color theme="1"/>
        <rFont val="Calibri"/>
        <family val="2"/>
        <scheme val="minor"/>
      </rPr>
      <t>Unduplicated count</t>
    </r>
    <r>
      <rPr>
        <sz val="11"/>
        <color theme="1"/>
        <rFont val="Calibri"/>
        <family val="2"/>
        <scheme val="minor"/>
      </rPr>
      <t xml:space="preserve"> of the number of child care providers, Head Start or Early Head Start centers, or schools served. For Library-based Programs, this count could also include public library branches or other organizations like Boys and Girls Clubs, etc. where activities are held.</t>
    </r>
  </si>
  <si>
    <t>This total is available at the bottom of the Child Care QE Intensity Summary Report, in the "Total Visit Hours" column. Pull the report for "All Centers".</t>
  </si>
  <si>
    <t>Children 0-5 Served (unduplicated)</t>
  </si>
  <si>
    <t>Families Served (unduplicated)</t>
  </si>
  <si>
    <t>Adult Family Members Served (unduplicated)</t>
  </si>
  <si>
    <t>Children 0-5 Served (unduplicated) Include the entire center's 0-5 enrollment</t>
  </si>
  <si>
    <t>Number of Training Sessions Offered (CHILD CARE TRAINING)</t>
  </si>
  <si>
    <t>Total Number of TA Visits (QUALITY ENHANCEMENT)</t>
  </si>
  <si>
    <t>Total Number of TA Hours (QUALITY ENHANCEMENT)</t>
  </si>
  <si>
    <t>Number of Providers that have Improved One or More ABC Levels (QUALITY ENHANCEMENT)</t>
  </si>
  <si>
    <t>Child Care Teachers and Directors Served (CHILD CARE TRAINING):</t>
  </si>
  <si>
    <t>Total Training Attendance (CHILD CARE TRAINING):</t>
  </si>
  <si>
    <t>Number of CERTIFIED/REGISTERED Training Hours Offered (CHILD CARE TRAINING)</t>
  </si>
  <si>
    <t>Total Number of TA or Followup Hours (CHILD CARE TRAINING)</t>
  </si>
  <si>
    <t>Total Number of One-on-One Client Visits (if applicable)</t>
  </si>
  <si>
    <t>Enter ONE number in the fields provided. Do not leave fields blank unless one of the following: a) you do not operate the strategy, or b) the instructions say "if applicable".</t>
  </si>
  <si>
    <r>
      <t xml:space="preserve">3. </t>
    </r>
    <r>
      <rPr>
        <b/>
        <sz val="9"/>
        <color theme="1"/>
        <rFont val="Calibri"/>
        <family val="2"/>
        <scheme val="minor"/>
      </rPr>
      <t>DO NOT ADD OR DELETE ANY ROWS OR COLUMNS.</t>
    </r>
    <r>
      <rPr>
        <sz val="9"/>
        <color theme="1"/>
        <rFont val="Calibri"/>
        <family val="2"/>
        <scheme val="minor"/>
      </rPr>
      <t xml:space="preserve"> Leave the spreadsheet formatted exactly as is.</t>
    </r>
  </si>
  <si>
    <t>Total Number of One-on-One Client Visit Hours (if applicable)</t>
  </si>
  <si>
    <t>Group Meetings, Trainings, Events: Total Attendance (HOME VISITATION, PARENT TRAINING, LIBRARY PROGRAMS, HEALTH STRATEGIES)</t>
  </si>
  <si>
    <t>Total Number of Hours of One-on-One Client Visits (if applicable)</t>
  </si>
  <si>
    <t>Group Meetings, Trainings, Events: Number of Sessions (if applicable)</t>
  </si>
  <si>
    <t>Group Meetings, Trainings, Events: Number of Hours Offered (if applicable)</t>
  </si>
  <si>
    <t>Group Meetings, Trainings, Events: Total Attendance (if applicable)</t>
  </si>
  <si>
    <t>Total Materials Distributed as Part of Child Find Activities</t>
  </si>
  <si>
    <t>Total Number of Materials Distributed</t>
  </si>
  <si>
    <t>Instructions for Completing the Numbers Served Spreadsheet</t>
  </si>
  <si>
    <t>Total Number of TA or Followup Visits to Child Care Providers (CHILD CARE TRAINING)</t>
  </si>
  <si>
    <t>Total Number of TA or Followup Visits to Providers (if applicable)</t>
  </si>
  <si>
    <t>DATE SUBMITTED</t>
  </si>
  <si>
    <t>Parents as Teachers (201)</t>
  </si>
  <si>
    <t>Parents as Teachers/Early Head Start Home-Based (321)</t>
  </si>
  <si>
    <t>Principles of Parenting Successfully (203)</t>
  </si>
  <si>
    <t>Parent-Child Home (206)</t>
  </si>
  <si>
    <t>Early Steps to School Success (213)</t>
  </si>
  <si>
    <t>Healthy Families (207)</t>
  </si>
  <si>
    <t>Mother Read/Baby Read (202)</t>
  </si>
  <si>
    <t>Fatherhood (208)</t>
  </si>
  <si>
    <t>Incredible Years Parent Training (203)</t>
  </si>
  <si>
    <t>Triple P Parenting Program (203)</t>
  </si>
  <si>
    <t>Reach Out and Read (204)</t>
  </si>
  <si>
    <t>Library-Based Programs (209)</t>
  </si>
  <si>
    <t>Family Literacy (211)</t>
  </si>
  <si>
    <t>Dolly Parton Imagination Library (212)</t>
  </si>
  <si>
    <t>Full-day 4K (314), Half-day 4K (316), Extended 4K 1/2 to full day (317)</t>
  </si>
  <si>
    <t>Early Education for Children Under 4 (318)</t>
  </si>
  <si>
    <t>Early Head Start, Center Based (321)</t>
  </si>
  <si>
    <t>Child Care Quality Enhancement/ Quality Counts (601)</t>
  </si>
  <si>
    <t>Child Care Training (605)</t>
  </si>
  <si>
    <t>Child Care Scholarships (703,705)</t>
  </si>
  <si>
    <t>Early Identification and Referral (909)</t>
  </si>
  <si>
    <r>
      <t xml:space="preserve">HEALTH: </t>
    </r>
    <r>
      <rPr>
        <b/>
        <sz val="10"/>
        <color theme="1"/>
        <rFont val="Calibri"/>
        <family val="2"/>
        <scheme val="minor"/>
      </rPr>
      <t>Public Health-based (901), Home-based (905), Non-Home Based (902), HHS Coordination (907)</t>
    </r>
  </si>
  <si>
    <t>Nutrition Programs (903) (Backpacks, etc.)</t>
  </si>
  <si>
    <t>Community Education (802)</t>
  </si>
  <si>
    <t>Group Meetings, Trainings, Events: Number of Sessions (if not already counted above)</t>
  </si>
  <si>
    <t>Group Meetings, Trainings, Events: Number of Hours Offered (if not already counted above)</t>
  </si>
  <si>
    <t>Group Meetings, Trainings, Events: Number of Sessions (HOME VISITATION, PARENT TRAINING, LIBRARY PROGRAMS, SCHOLARSHIPS, HEALTH STRATEGIES)</t>
  </si>
  <si>
    <t>Group Meetings, Trainings, Events: Number of Hours Offered (HOME VISITATION, PARENT TRAINING, LIBRARY PROGRAMS, SCHOLARSHIPS, HEALTH STRATEGIES)</t>
  </si>
  <si>
    <r>
      <t xml:space="preserve">Enter the total number of group meetings, trainings, activities or events offered by your program during the year. For example, if your PAT program offered one group connection opportunity per month, August through June, the number entered would be 11. If the same PAT program offered those sessions at 2 different times each month, the number would be 22. </t>
    </r>
    <r>
      <rPr>
        <b/>
        <sz val="11"/>
        <color theme="1"/>
        <rFont val="Calibri"/>
        <family val="2"/>
        <scheme val="minor"/>
      </rPr>
      <t xml:space="preserve">CHILD CARE SCHOLARSHIPS: </t>
    </r>
    <r>
      <rPr>
        <sz val="11"/>
        <color theme="1"/>
        <rFont val="Calibri"/>
        <family val="2"/>
        <scheme val="minor"/>
      </rPr>
      <t>enter only if the activity has not otherwise been counted under another strategy, such as home visitation or parent training.</t>
    </r>
  </si>
  <si>
    <r>
      <t xml:space="preserve">Enter the total number of hours offered through group connection opportunities. Using the above example, if each group connection was 2 hours long, then the number of hours would be 22 (once per month) or 44 (twice per month). </t>
    </r>
    <r>
      <rPr>
        <b/>
        <sz val="11"/>
        <color theme="1"/>
        <rFont val="Calibri"/>
        <family val="2"/>
        <scheme val="minor"/>
      </rPr>
      <t xml:space="preserve">CHILD CARE SCHOLARSHIPS: </t>
    </r>
    <r>
      <rPr>
        <sz val="11"/>
        <color theme="1"/>
        <rFont val="Calibri"/>
        <family val="2"/>
        <scheme val="minor"/>
      </rPr>
      <t>enter only if the activity has not otherwise been counted under another strategy, such as home visitation or parent training.</t>
    </r>
  </si>
  <si>
    <t>Total Number of Home Visits (if not included above)</t>
  </si>
  <si>
    <t>Total Number of Home Visit Hours (if not included above)</t>
  </si>
  <si>
    <t>Total Number of Home/Client Visits (HOME VISITATION, NFP, PARENT TRAINING, FAMILY LITERACY, COUNTDOWN TO KINDERGARTEN, HEALTH STRATEGIES)</t>
  </si>
  <si>
    <t>Total Number of Home/Client Visit Hours (HOME VISITATION, NFP, PARENT TRAINING, FAMILY LITERACY, HEALTH STRATEGIES)</t>
  </si>
  <si>
    <t>Count Site Visits, not Classroom Visits. This total is available at the bottom of the Child Care QE Intensity Summary Report, in the "Total Site Visits" column. Pull the report for "All Centers".</t>
  </si>
  <si>
    <t>`</t>
  </si>
  <si>
    <t>Children 0-5 Served (unduplicated) (if applicable)</t>
  </si>
  <si>
    <t>Families Served (unduplicated) (if applicable)</t>
  </si>
  <si>
    <r>
      <t xml:space="preserve">EARLY EDUCATION: </t>
    </r>
    <r>
      <rPr>
        <b/>
        <u/>
        <sz val="11"/>
        <color theme="1"/>
        <rFont val="Calibri"/>
        <family val="2"/>
        <scheme val="minor"/>
      </rPr>
      <t xml:space="preserve">NOT </t>
    </r>
    <r>
      <rPr>
        <b/>
        <sz val="11"/>
        <color theme="1"/>
        <rFont val="Calibri"/>
        <family val="2"/>
        <scheme val="minor"/>
      </rPr>
      <t>CDEPP</t>
    </r>
  </si>
  <si>
    <t>Group Meetings, Trainings, Activities, Events: Number of Sessions (if applicable)</t>
  </si>
  <si>
    <t>Group Meetings, Trainings, Activities, Events: Number of Hours Offered (if applicable)</t>
  </si>
  <si>
    <t>Group Meetings, Trainings, Activities, Events: Total Attendance (if applicable)</t>
  </si>
  <si>
    <t>Total Number of Materials Distributed (if applicable)</t>
  </si>
  <si>
    <t>Providers Served (Schools, Child Care Centers, etc.) (if applicable)</t>
  </si>
  <si>
    <t>Adult Family Members Served (unduplicated) (if applicable)</t>
  </si>
  <si>
    <t>OTHER: FOR ACTIVITIES SUPPORTED AS "INDIRECT PROGRAMMATIC" (1502) that support one or more First Steps legislative goals. Do not include children/families/adults or activities that are already counted in one or more strategies listed above. Complete all columns as applicable AND please describe these activities below.</t>
  </si>
  <si>
    <t>Activity 1:</t>
  </si>
  <si>
    <t>Activity 2:</t>
  </si>
  <si>
    <t>Activity 3:</t>
  </si>
  <si>
    <t>Activity 4:</t>
  </si>
  <si>
    <t>FSDC: EIR&amp;R Report, Program Records</t>
  </si>
  <si>
    <t>Total Number of Home/School Visits</t>
  </si>
  <si>
    <r>
      <t xml:space="preserve">For strategies like home visitation these will be easy numbers to obtain, and for others it will be more difficult. </t>
    </r>
    <r>
      <rPr>
        <b/>
        <sz val="11"/>
        <color theme="1"/>
        <rFont val="Calibri"/>
        <family val="2"/>
        <scheme val="minor"/>
      </rPr>
      <t>Please provide unduplicated numbers.</t>
    </r>
    <r>
      <rPr>
        <sz val="11"/>
        <color theme="1"/>
        <rFont val="Calibri"/>
        <family val="2"/>
        <scheme val="minor"/>
      </rPr>
      <t xml:space="preserve"> For example, if a library staff member visits 5 different child care classrooms 4 times each during the year, count each child within those classrooms only once, not 4 times. If you do not have exact numbers, please estimate as best as possible an unduplicated count. </t>
    </r>
    <r>
      <rPr>
        <b/>
        <sz val="11"/>
        <color theme="1"/>
        <rFont val="Calibri"/>
        <family val="2"/>
        <scheme val="minor"/>
      </rPr>
      <t>UNBORN CHILDREN:</t>
    </r>
    <r>
      <rPr>
        <sz val="11"/>
        <color theme="1"/>
        <rFont val="Calibri"/>
        <family val="2"/>
        <scheme val="minor"/>
      </rPr>
      <t xml:space="preserve"> go ahead and count unborn children, if they have not yet been born before the end of the program year.</t>
    </r>
  </si>
  <si>
    <r>
      <t xml:space="preserve">Enter the total number of all successful </t>
    </r>
    <r>
      <rPr>
        <b/>
        <u/>
        <sz val="11"/>
        <color theme="1"/>
        <rFont val="Calibri"/>
        <family val="2"/>
        <scheme val="minor"/>
      </rPr>
      <t>individual</t>
    </r>
    <r>
      <rPr>
        <b/>
        <sz val="11"/>
        <color theme="1"/>
        <rFont val="Calibri"/>
        <family val="2"/>
        <scheme val="minor"/>
      </rPr>
      <t xml:space="preserve"> (one-on-one) </t>
    </r>
    <r>
      <rPr>
        <sz val="11"/>
        <color theme="1"/>
        <rFont val="Calibri"/>
        <family val="2"/>
        <scheme val="minor"/>
      </rPr>
      <t xml:space="preserve">client visits or sessions (in the home or elsewhere) for the program year, for all clients and for all vendors. For programs with data in the FSDC, this total is available at the bottom of the Parenting Intensity Summary Report, in the "Total Visits" column. </t>
    </r>
    <r>
      <rPr>
        <b/>
        <sz val="11"/>
        <color theme="1"/>
        <rFont val="Calibri"/>
        <family val="2"/>
        <scheme val="minor"/>
      </rPr>
      <t xml:space="preserve">FAMILY LITERACY: </t>
    </r>
    <r>
      <rPr>
        <sz val="11"/>
        <color theme="1"/>
        <rFont val="Calibri"/>
        <family val="2"/>
        <scheme val="minor"/>
      </rPr>
      <t>enter only if not already counted under another program strategy, such as home visitation. For Countdown to Kindergarten, count the last visit to the child's school as a home visit.</t>
    </r>
  </si>
  <si>
    <t>2014-15 Data for Local Partnership Strategies</t>
  </si>
  <si>
    <r>
      <t xml:space="preserve">Note: The contents of this spreadsheet will serve as an official record of services provided to children and families by the local First Steps partnership, for each funded or supported strategy from July 1, 2014 through June 30, 2015. Accuracy of the data provided is </t>
    </r>
    <r>
      <rPr>
        <b/>
        <u/>
        <sz val="12"/>
        <color theme="1"/>
        <rFont val="Calibri"/>
        <family val="2"/>
        <scheme val="minor"/>
      </rPr>
      <t>very important</t>
    </r>
    <r>
      <rPr>
        <b/>
        <sz val="12"/>
        <color theme="1"/>
        <rFont val="Calibri"/>
        <family val="2"/>
        <scheme val="minor"/>
      </rPr>
      <t>, as it will serve as the basis for reporting overall strategy impact to the SC General Assembly, the SC First Steps Board of Trustees, and other stakeholders. Data provided should match data entered in the First Steps Data Collection System, if applicable. If not derived from the FSDC, numbers provided should correspond with local program records. Keep documentation of these numbers and how they were derived on file at your partnership office, in case additional documentation is needed.</t>
    </r>
  </si>
  <si>
    <t>FSDC: Parenting HV Summary Report (for case data), Outputs Summary Report (for outputs data); Program Records</t>
  </si>
  <si>
    <r>
      <t xml:space="preserve">Countdown to Kindergarten (406) </t>
    </r>
    <r>
      <rPr>
        <b/>
        <sz val="11"/>
        <color rgb="FFFF0000"/>
        <rFont val="Calibri"/>
        <family val="2"/>
        <scheme val="minor"/>
      </rPr>
      <t>Summer 2014</t>
    </r>
  </si>
  <si>
    <t>FSDC: Outputs Summary Report</t>
  </si>
  <si>
    <t>FSDC: Parenting Intensity Summary; Program Records</t>
  </si>
  <si>
    <r>
      <t xml:space="preserve">Nurse-Family Partnership (214) </t>
    </r>
    <r>
      <rPr>
        <b/>
        <sz val="10"/>
        <color theme="1"/>
        <rFont val="Calibri"/>
        <family val="2"/>
        <scheme val="minor"/>
      </rPr>
      <t>(only if your Budget Spending Plan includes NFP).</t>
    </r>
  </si>
  <si>
    <t>Activity 5:</t>
  </si>
  <si>
    <t>Activity 6:</t>
  </si>
  <si>
    <t>Home Visitation, Family Lit and Parent Training Strategies</t>
  </si>
  <si>
    <t>For FY14, partnerships received a custom FSDC report, exported into Excel, showing totals of all Books Given, Books Lent, and Literacy Kits that were entered into the FSDC during the program year. For FY15, that information can be obtained by running the Parenting HV Summary Report. Please use this information along with program records to estimate the number of books distributed.</t>
  </si>
  <si>
    <r>
      <t xml:space="preserve">Strategies that enter data in the FSDC should be able to provide accurate numbers for both families served and for adult family members served. Other strategies may have an accurate count of families but not adult family members, or vice versa. If that is the case for your program, include the same numbers for both families and adult family members served. </t>
    </r>
    <r>
      <rPr>
        <b/>
        <sz val="11"/>
        <color theme="1"/>
        <rFont val="Calibri"/>
        <family val="2"/>
        <scheme val="minor"/>
      </rPr>
      <t>Please provide unduplicated numbers.</t>
    </r>
    <r>
      <rPr>
        <sz val="11"/>
        <color theme="1"/>
        <rFont val="Calibri"/>
        <family val="2"/>
        <scheme val="minor"/>
      </rPr>
      <t xml:space="preserve"> For example, if your parent training strategy held 15 sessions during the year and one parent came to 5 sessions, count the parent once, not 5 times.  If you do not have exact numbers, please estimate as best as possible an unduplicated count. </t>
    </r>
  </si>
  <si>
    <r>
      <t>Enter the total number of hours spent in client visits for the program year, for all clients and for all vendors. For programs with data in the FSDC, this total is available at the bottom of the Parenting Intensity Summary Report, in the "Total Duration of Visits" column.</t>
    </r>
    <r>
      <rPr>
        <b/>
        <sz val="11"/>
        <color theme="1"/>
        <rFont val="Calibri"/>
        <family val="2"/>
        <scheme val="minor"/>
      </rPr>
      <t xml:space="preserve"> FAMILY LITERACY: </t>
    </r>
    <r>
      <rPr>
        <sz val="11"/>
        <color theme="1"/>
        <rFont val="Calibri"/>
        <family val="2"/>
        <scheme val="minor"/>
      </rPr>
      <t>enter only if not already counted under another program strategy, such as home visitation. For Countdown to Kindergarten, count the hours spent during the last visit to the child's school.</t>
    </r>
  </si>
  <si>
    <r>
      <rPr>
        <b/>
        <sz val="11"/>
        <color theme="1"/>
        <rFont val="Calibri"/>
        <family val="2"/>
        <scheme val="minor"/>
      </rPr>
      <t xml:space="preserve">This is a duplicated count. </t>
    </r>
    <r>
      <rPr>
        <sz val="11"/>
        <color theme="1"/>
        <rFont val="Calibri"/>
        <family val="2"/>
        <scheme val="minor"/>
      </rPr>
      <t>Add up attendance numbers for each training session, group connection event, etc.</t>
    </r>
  </si>
  <si>
    <t>Among providers that the partnership served with QE in 2014-15, have any of them improved one or more ABC levels? Not just within the last 12 months, but at any point in time since your partnership began working with them in a QE program.</t>
  </si>
  <si>
    <r>
      <rPr>
        <b/>
        <sz val="11"/>
        <color theme="1"/>
        <rFont val="Calibri"/>
        <family val="2"/>
        <scheme val="minor"/>
      </rPr>
      <t xml:space="preserve">Unduplicated count </t>
    </r>
    <r>
      <rPr>
        <sz val="11"/>
        <color theme="1"/>
        <rFont val="Calibri"/>
        <family val="2"/>
        <scheme val="minor"/>
      </rPr>
      <t xml:space="preserve">of training participants, i.e. if the same teacher attends 3 of your child care training workshops during the program year, she should only be counted once, not 3 times. Include attendees both from within and outside your county </t>
    </r>
    <r>
      <rPr>
        <b/>
        <sz val="11"/>
        <color theme="1"/>
        <rFont val="Calibri"/>
        <family val="2"/>
        <scheme val="minor"/>
      </rPr>
      <t xml:space="preserve">UNLESS YOU OPERATE JOINT TRAINING SESSIONS WITH ONE OR MORE FIRST STEPS PARTNERSHIPS, in which case only include participants from your home county. </t>
    </r>
    <r>
      <rPr>
        <sz val="11"/>
        <color theme="1"/>
        <rFont val="Calibri"/>
        <family val="2"/>
        <scheme val="minor"/>
      </rPr>
      <t>Confirm with other First Steps partnerships that you work with to make sure training numbers are calculated accurately.</t>
    </r>
  </si>
  <si>
    <r>
      <t xml:space="preserve">Total of attendance numbers from each training session offered. This is a </t>
    </r>
    <r>
      <rPr>
        <b/>
        <sz val="11"/>
        <color theme="1"/>
        <rFont val="Calibri"/>
        <family val="2"/>
        <scheme val="minor"/>
      </rPr>
      <t xml:space="preserve">duplicated count. </t>
    </r>
    <r>
      <rPr>
        <sz val="11"/>
        <color theme="1"/>
        <rFont val="Calibri"/>
        <family val="2"/>
        <scheme val="minor"/>
      </rPr>
      <t xml:space="preserve"> Include attendees both from within and outside your county </t>
    </r>
    <r>
      <rPr>
        <b/>
        <sz val="11"/>
        <color theme="1"/>
        <rFont val="Calibri"/>
        <family val="2"/>
        <scheme val="minor"/>
      </rPr>
      <t xml:space="preserve">UNLESS YOU OPERATE JOINT TRAINING SESSIONS WITH ONE OR MORE FIRST STEPS PARTNERSHIPS, in which case only include participants from your home county. </t>
    </r>
    <r>
      <rPr>
        <sz val="11"/>
        <color theme="1"/>
        <rFont val="Calibri"/>
        <family val="2"/>
        <scheme val="minor"/>
      </rPr>
      <t>Confirm with other First Steps partnerships that you work with to make sure training numbers are calculated accurately.</t>
    </r>
  </si>
  <si>
    <t>Number of training sessions, certified hours and registered hours listed above that are ALSO counted in the "Matrix" of one or more additional FS partnerships (list the partnerships below):</t>
  </si>
  <si>
    <r>
      <t xml:space="preserve">Total number of training sessions offered or sponsored by your partnership during the program year. For conferences, include each session offered during the conference. If the same session is offered more than once, count each time the session is offered. </t>
    </r>
    <r>
      <rPr>
        <b/>
        <sz val="11"/>
        <color theme="1"/>
        <rFont val="Calibri"/>
        <family val="2"/>
        <scheme val="minor"/>
      </rPr>
      <t>Because First Steps partnerships often co-sponsor child care training sessions, use the 2nd line to indicate any training session numbers that are duplicated across one or more other First Steps partnerships</t>
    </r>
    <r>
      <rPr>
        <sz val="11"/>
        <color theme="1"/>
        <rFont val="Calibri"/>
        <family val="2"/>
        <scheme val="minor"/>
      </rPr>
      <t>, and use the space provided to list those partnerships and the number of duplicated sessions for each. Confirm with other First Steps partnerships that you work with to make sure training numbers are calculated accurately.</t>
    </r>
  </si>
  <si>
    <r>
      <t xml:space="preserve">Total number of certified or registered training hours offered during the program year. Include each training session, including sessions offered more than once. Because First Steps partnerships often co-sponsor child care training sessions, </t>
    </r>
    <r>
      <rPr>
        <b/>
        <sz val="11"/>
        <color theme="1"/>
        <rFont val="Calibri"/>
        <family val="2"/>
        <scheme val="minor"/>
      </rPr>
      <t>use the 2nd line to indicate any certified or registered training hours that are duplicated across one or more other First Steps partnerships</t>
    </r>
    <r>
      <rPr>
        <sz val="11"/>
        <color theme="1"/>
        <rFont val="Calibri"/>
        <family val="2"/>
        <scheme val="minor"/>
      </rPr>
      <t>, and use the space provided to list those partnerships and the number of duplicated certified training and registered training hours for each. Confirm with other First Steps partnerships that you work with to make sure training numbers are calculated accurately.</t>
    </r>
  </si>
  <si>
    <r>
      <t xml:space="preserve">Include if your training strategy includes visits to child care providers. </t>
    </r>
    <r>
      <rPr>
        <b/>
        <sz val="11"/>
        <color theme="1"/>
        <rFont val="Calibri"/>
        <family val="2"/>
        <scheme val="minor"/>
      </rPr>
      <t>DO NOT count TA visits that are already being counted under Quality Enhancement</t>
    </r>
    <r>
      <rPr>
        <sz val="11"/>
        <color theme="1"/>
        <rFont val="Calibri"/>
        <family val="2"/>
        <scheme val="minor"/>
      </rPr>
      <t xml:space="preserve">. Please count providers, not classrooms. If this doesn't apply to your training strategy, leave blank. </t>
    </r>
  </si>
  <si>
    <r>
      <t xml:space="preserve">Count hours spent doing visits to child care providers as part of your training strategy. </t>
    </r>
    <r>
      <rPr>
        <b/>
        <sz val="11"/>
        <color theme="1"/>
        <rFont val="Calibri"/>
        <family val="2"/>
        <scheme val="minor"/>
      </rPr>
      <t>DO NOT count TA visit hours that are already being counted under Quality Enhancement</t>
    </r>
    <r>
      <rPr>
        <sz val="11"/>
        <color theme="1"/>
        <rFont val="Calibri"/>
        <family val="2"/>
        <scheme val="minor"/>
      </rPr>
      <t>. If this doesn't apply to your training strategy, leave blank.</t>
    </r>
  </si>
  <si>
    <r>
      <rPr>
        <b/>
        <sz val="11"/>
        <color rgb="FFFF0000"/>
        <rFont val="Calibri"/>
        <family val="2"/>
        <scheme val="minor"/>
      </rPr>
      <t>List partnerships and the number of duplicated sessions, certified hours and registered hours for each</t>
    </r>
    <r>
      <rPr>
        <sz val="11"/>
        <color theme="1"/>
        <rFont val="Calibri"/>
        <family val="2"/>
        <scheme val="minor"/>
      </rPr>
      <t xml:space="preserve">: </t>
    </r>
  </si>
  <si>
    <r>
      <t xml:space="preserve">Raising a Reader (204) </t>
    </r>
    <r>
      <rPr>
        <b/>
        <sz val="11"/>
        <color rgb="FFFF0000"/>
        <rFont val="Calibri"/>
        <family val="2"/>
        <scheme val="minor"/>
      </rPr>
      <t>*NEW ROW*</t>
    </r>
  </si>
  <si>
    <r>
      <t xml:space="preserve">4. </t>
    </r>
    <r>
      <rPr>
        <b/>
        <sz val="9"/>
        <color theme="1"/>
        <rFont val="Calibri"/>
        <family val="2"/>
        <scheme val="minor"/>
      </rPr>
      <t>Make sure you understand whether to enter a duplicated count, vs. an unduplicated count</t>
    </r>
    <r>
      <rPr>
        <sz val="9"/>
        <color theme="1"/>
        <rFont val="Calibri"/>
        <family val="2"/>
        <scheme val="minor"/>
      </rPr>
      <t>. If the description says "X Served", then it is asking for an unduplicated count. If the description uses the word "Attendance", then use a duplicated count.</t>
    </r>
  </si>
  <si>
    <t>5. See the "Instructions" tab for additional guidance on how to calculate numbers. If you are unsure how to complete any portion of this spreadsheet, please contact your TA for assistance.</t>
  </si>
  <si>
    <t>Program Records, CCCCD Training Rosters DO NOT DUPLICATE WITH OTHER PARTNERSHIPS (see instructions)</t>
  </si>
  <si>
    <t>TOTALS BY STRATEGY AREA:</t>
  </si>
  <si>
    <t>Adults Served (Family Members or Child Care Staff) (unduplicated) (if applicable)</t>
  </si>
  <si>
    <t>TOTAL CONTACTS WITH CLIENTS</t>
  </si>
  <si>
    <t>TOTAL SERVICE HOURS PROVIDED</t>
  </si>
  <si>
    <t>Parenting: Home Visitation (non-NFP)</t>
  </si>
  <si>
    <t>Parenting: NFP</t>
  </si>
  <si>
    <t>Parenting: All Home Visitation (line 94+95)</t>
  </si>
  <si>
    <t>Parenting: Family Literacy</t>
  </si>
  <si>
    <t xml:space="preserve">Parenting: Other Parent Training </t>
  </si>
  <si>
    <t>Library-Based Programs</t>
  </si>
  <si>
    <t>Imagination Library</t>
  </si>
  <si>
    <t>SUMMARY TOTAL, PARENTING:</t>
  </si>
  <si>
    <t>SUMMARY TOTAL, EARLY EDUCATION:</t>
  </si>
  <si>
    <t>SUMMARY TOTAL, CHILD CARE QUALITY:</t>
  </si>
  <si>
    <t>SUMMARY TOTAL, HEALTH:</t>
  </si>
  <si>
    <t>SUMMARY TOTAL, SCHOOL TRANSITION:</t>
  </si>
  <si>
    <t>SUMMARY TOTAL, COMMUNITY EDUCATION:</t>
  </si>
  <si>
    <t>SUMMARY TOTAL, OTHER:</t>
  </si>
  <si>
    <t>GRAND TOTAL</t>
  </si>
  <si>
    <t>Add: Books Distributed</t>
  </si>
  <si>
    <t>Total Materials Distributed:</t>
  </si>
  <si>
    <t>STATE TOTAL</t>
  </si>
  <si>
    <t>Betty Gardiner</t>
  </si>
  <si>
    <t>Abbeville</t>
  </si>
  <si>
    <t>Angela Pruitt</t>
  </si>
  <si>
    <t xml:space="preserve">YORK </t>
  </si>
  <si>
    <t>David Lisk</t>
  </si>
  <si>
    <r>
      <rPr>
        <b/>
        <sz val="11"/>
        <color rgb="FFFF0000"/>
        <rFont val="Calibri"/>
        <family val="2"/>
        <scheme val="minor"/>
      </rPr>
      <t>List partnerships and the number of duplicated sessions, certified hours and registered hours for each</t>
    </r>
    <r>
      <rPr>
        <sz val="11"/>
        <color theme="1"/>
        <rFont val="Calibri"/>
        <family val="2"/>
        <scheme val="minor"/>
      </rPr>
      <t>: We did not include any numbers for sessions provided in Lancaster County.</t>
    </r>
  </si>
  <si>
    <t>Activity 1: Community Based Literacy</t>
  </si>
  <si>
    <t>NA</t>
  </si>
  <si>
    <t>Aiken County First Steps</t>
  </si>
  <si>
    <t>Marcia L. Nash, Executive Director</t>
  </si>
  <si>
    <t xml:space="preserve"> </t>
  </si>
  <si>
    <t>Other (FFD,Conference, Book Fair, Bowling,WW, .)</t>
  </si>
  <si>
    <t>Activity 1: Back to School Family Fun Day</t>
  </si>
  <si>
    <t>Activity 2: Winter Wonderland</t>
  </si>
  <si>
    <t>Activity 3: Health and Education Classes</t>
  </si>
  <si>
    <t>Activity 4: Read Across Aiken</t>
  </si>
  <si>
    <t>Activity 5: Bowling for Babies</t>
  </si>
  <si>
    <t>Allendale</t>
  </si>
  <si>
    <t xml:space="preserve">Patricia Hall </t>
  </si>
  <si>
    <t>Bamberg County</t>
  </si>
  <si>
    <t>Pauletta Plowden</t>
  </si>
  <si>
    <r>
      <t xml:space="preserve">Note: The contents of this spreadsheet will serve as an official record of services provided to children and families by the local First Steps partnership, for each funded or supported strategy from July 1, 2014 through June 30, 2015. Accuracy of the data provided is </t>
    </r>
    <r>
      <rPr>
        <b/>
        <u/>
        <sz val="12"/>
        <color indexed="8"/>
        <rFont val="Calibri"/>
        <family val="2"/>
      </rPr>
      <t>very important</t>
    </r>
    <r>
      <rPr>
        <b/>
        <sz val="12"/>
        <color indexed="8"/>
        <rFont val="Calibri"/>
        <family val="2"/>
      </rPr>
      <t>, as it will serve as the basis for reporting overall strategy impact to the SC General Assembly, the SC First Steps Board of Trustees, and other stakeholders. Data provided should match data entered in the First Steps Data Collection System, if applicable. If not derived from the FSDC, numbers provided should correspond with local program records. Keep documentation of these numbers and how they were derived on file at your partnership office, in case additional documentation is needed.</t>
    </r>
  </si>
  <si>
    <r>
      <t xml:space="preserve">3. </t>
    </r>
    <r>
      <rPr>
        <b/>
        <sz val="9"/>
        <color indexed="8"/>
        <rFont val="Calibri"/>
        <family val="2"/>
      </rPr>
      <t>DO NOT ADD OR DELETE ANY ROWS OR COLUMNS.</t>
    </r>
    <r>
      <rPr>
        <sz val="9"/>
        <color indexed="8"/>
        <rFont val="Calibri"/>
        <family val="2"/>
      </rPr>
      <t xml:space="preserve"> Leave the spreadsheet formatted exactly as is.</t>
    </r>
  </si>
  <si>
    <r>
      <t xml:space="preserve">4. </t>
    </r>
    <r>
      <rPr>
        <b/>
        <sz val="9"/>
        <color indexed="8"/>
        <rFont val="Calibri"/>
        <family val="2"/>
      </rPr>
      <t>Make sure you understand whether to enter a duplicated count, vs. an unduplicated count</t>
    </r>
    <r>
      <rPr>
        <sz val="9"/>
        <color indexed="8"/>
        <rFont val="Calibri"/>
        <family val="2"/>
      </rPr>
      <t>. If the description says "X Served", then it is asking for an unduplicated count. If the description uses the word "Attendance", then use a duplicated count.</t>
    </r>
  </si>
  <si>
    <r>
      <t xml:space="preserve">Nurse-Family Partnership (214) </t>
    </r>
    <r>
      <rPr>
        <b/>
        <sz val="10"/>
        <color indexed="8"/>
        <rFont val="Calibri"/>
        <family val="2"/>
      </rPr>
      <t>(only if your Budget Spending Plan includes NFP).</t>
    </r>
  </si>
  <si>
    <r>
      <t xml:space="preserve">Raising a Reader (204) </t>
    </r>
    <r>
      <rPr>
        <b/>
        <sz val="11"/>
        <color indexed="10"/>
        <rFont val="Calibri"/>
        <family val="2"/>
      </rPr>
      <t>*NEW ROW*</t>
    </r>
  </si>
  <si>
    <r>
      <t xml:space="preserve">EARLY EDUCATION: </t>
    </r>
    <r>
      <rPr>
        <b/>
        <u/>
        <sz val="11"/>
        <color indexed="8"/>
        <rFont val="Calibri"/>
        <family val="2"/>
      </rPr>
      <t xml:space="preserve">NOT </t>
    </r>
    <r>
      <rPr>
        <b/>
        <sz val="11"/>
        <color indexed="8"/>
        <rFont val="Calibri"/>
        <family val="2"/>
      </rPr>
      <t>CDEPP</t>
    </r>
  </si>
  <si>
    <r>
      <rPr>
        <b/>
        <sz val="11"/>
        <color indexed="10"/>
        <rFont val="Calibri"/>
        <family val="2"/>
      </rPr>
      <t>List partnerships and the number of duplicated sessions, certified hours and registered hours for each</t>
    </r>
    <r>
      <rPr>
        <sz val="11"/>
        <color theme="1"/>
        <rFont val="Calibri"/>
        <family val="2"/>
        <scheme val="minor"/>
      </rPr>
      <t xml:space="preserve">: </t>
    </r>
  </si>
  <si>
    <r>
      <t xml:space="preserve">Countdown to Kindergarten (406) </t>
    </r>
    <r>
      <rPr>
        <b/>
        <sz val="11"/>
        <color indexed="10"/>
        <rFont val="Calibri"/>
        <family val="2"/>
      </rPr>
      <t>Summer 2014</t>
    </r>
  </si>
  <si>
    <r>
      <t xml:space="preserve">HEALTH: </t>
    </r>
    <r>
      <rPr>
        <b/>
        <sz val="10"/>
        <color indexed="8"/>
        <rFont val="Calibri"/>
        <family val="2"/>
      </rPr>
      <t>Public Health-based (901), Home-based (905), Non-Home Based (902), HHS Coordination (907)</t>
    </r>
  </si>
  <si>
    <t>Barnwell</t>
  </si>
  <si>
    <t>Ethel Faust</t>
  </si>
  <si>
    <t>Beaufort</t>
  </si>
  <si>
    <t>Betty Washinton</t>
  </si>
  <si>
    <t>Berkeley County First Steps</t>
  </si>
  <si>
    <t>Stephanie Cook</t>
  </si>
  <si>
    <t>Read for the Record</t>
  </si>
  <si>
    <t>Diaper Derby/Youth Dash</t>
  </si>
  <si>
    <t>Parent Café</t>
  </si>
  <si>
    <t xml:space="preserve">Vision/Hearing Screenings </t>
  </si>
  <si>
    <t>Mad Hatter Event</t>
  </si>
  <si>
    <t>Mind in the Making Parenting Series</t>
  </si>
  <si>
    <t>Calhoun</t>
  </si>
  <si>
    <t>Virginia Newman</t>
  </si>
  <si>
    <t>Charleston County</t>
  </si>
  <si>
    <t>James Ella Collins</t>
  </si>
  <si>
    <r>
      <rPr>
        <b/>
        <sz val="11"/>
        <color rgb="FFFF0000"/>
        <rFont val="Calibri"/>
        <family val="2"/>
        <scheme val="minor"/>
      </rPr>
      <t>List partnerships and the number of duplicated sessions, certified hours and registered hours for each</t>
    </r>
    <r>
      <rPr>
        <sz val="11"/>
        <color theme="1"/>
        <rFont val="Calibri"/>
        <family val="2"/>
        <scheme val="minor"/>
      </rPr>
      <t>: Hampton, Allendale, Jasper, Barnwell. BG: duplicated counts left in Beaufort matrix and removed from the others.</t>
    </r>
  </si>
  <si>
    <t>CHEROKEE COUNTY FIRST STEPS</t>
  </si>
  <si>
    <t>Dorothy Priester</t>
  </si>
  <si>
    <t>CHESTER</t>
  </si>
  <si>
    <t>Centuria Watson</t>
  </si>
  <si>
    <t>10.02.2015</t>
  </si>
  <si>
    <t>CLARENDON</t>
  </si>
  <si>
    <t>Sharn P. Williams</t>
  </si>
  <si>
    <t>COLLETON COUNTY FIRST STEPS</t>
  </si>
  <si>
    <t>Cindy L. Dickerson</t>
  </si>
  <si>
    <t>(Hospital Bags)</t>
  </si>
  <si>
    <t>Activity 1:  Back to School Bash (School District)</t>
  </si>
  <si>
    <t>Activity 2:  Back to School Bash (Churches)</t>
  </si>
  <si>
    <t>Activity 3:  Bible School Supplies</t>
  </si>
  <si>
    <t>Activity 4:  Eat Smart Move More</t>
  </si>
  <si>
    <t>Activity 5:  Library Story Time</t>
  </si>
  <si>
    <t>Activity 6:  Week of the Young Child</t>
  </si>
  <si>
    <t>Activity 7:  Rice Festival</t>
  </si>
  <si>
    <t>Darlington</t>
  </si>
  <si>
    <t>Darnell Byrd McPherson</t>
  </si>
  <si>
    <t>10.1.15</t>
  </si>
  <si>
    <t>Dillon County First Steps</t>
  </si>
  <si>
    <t>Angela Coward</t>
  </si>
  <si>
    <t>DORCHESTER</t>
  </si>
  <si>
    <t>Karen Hill</t>
  </si>
  <si>
    <t>EDGEFIELD</t>
  </si>
  <si>
    <t>Candi Lalonde</t>
  </si>
  <si>
    <t>FAIRFIELD</t>
  </si>
  <si>
    <t>PATTI WILKES</t>
  </si>
  <si>
    <t>Florence County First Steps</t>
  </si>
  <si>
    <t>Spencer Scott</t>
  </si>
  <si>
    <t>Georgetown County First Steps</t>
  </si>
  <si>
    <t>Carol Daly</t>
  </si>
  <si>
    <t>Activity 1: Translation services provided to GCSD by our bilingual coordinator</t>
  </si>
  <si>
    <t>Activity 2: Week of the Young Child Activities</t>
  </si>
  <si>
    <t>Activity 3: Fitness Fun in Partnership with WellCare Inc.</t>
  </si>
  <si>
    <r>
      <rPr>
        <b/>
        <sz val="11"/>
        <color rgb="FFFF0000"/>
        <rFont val="Calibri"/>
        <family val="2"/>
        <scheme val="minor"/>
      </rPr>
      <t>List partnerships and the number of duplicated sessions, certified hours and registered hours for each</t>
    </r>
    <r>
      <rPr>
        <sz val="11"/>
        <color theme="1"/>
        <rFont val="Calibri"/>
        <family val="2"/>
        <scheme val="minor"/>
      </rPr>
      <t>: BG: remove duplicates from Saluda.</t>
    </r>
  </si>
  <si>
    <r>
      <rPr>
        <b/>
        <sz val="11"/>
        <color rgb="FFFF0000"/>
        <rFont val="Calibri"/>
        <family val="2"/>
        <scheme val="minor"/>
      </rPr>
      <t>List partnerships and the number of duplicated sessions, certified hours and registered hours for each</t>
    </r>
    <r>
      <rPr>
        <sz val="11"/>
        <color theme="1"/>
        <rFont val="Calibri"/>
        <family val="2"/>
        <scheme val="minor"/>
      </rPr>
      <t>: Allendale County First Steps partnered with Hampton and Jasper County First Steps to provide (Cradling Literacy)  child care trainings. BG: Beaufort has the duplicates.</t>
    </r>
  </si>
  <si>
    <t>GREENVILLE</t>
  </si>
  <si>
    <t>BETH JAMIESON</t>
  </si>
  <si>
    <t>9.18.15</t>
  </si>
  <si>
    <r>
      <rPr>
        <b/>
        <sz val="11"/>
        <color rgb="FFFF0000"/>
        <rFont val="Calibri"/>
        <family val="2"/>
        <scheme val="minor"/>
      </rPr>
      <t>List partnerships and the number of duplicated sessions, certified hours and registered hours for each</t>
    </r>
    <r>
      <rPr>
        <sz val="11"/>
        <color theme="1"/>
        <rFont val="Calibri"/>
        <family val="2"/>
        <scheme val="minor"/>
      </rPr>
      <t xml:space="preserve">:  GCCA, 1 session, 5 registered hours.     Greenville Health System, 1 session, 6 certified hours.     Lifelong Learning, 9 sessions, 15 certified hours and 12.5 registered hours. </t>
    </r>
  </si>
  <si>
    <t>Activity 1: Pendleton Place</t>
  </si>
  <si>
    <t>Activity 2: Family Effect</t>
  </si>
  <si>
    <t>Activity 3: ICS Research Symposium/Design Thinking</t>
  </si>
  <si>
    <t>Activity 4: Cribs for Kids</t>
  </si>
  <si>
    <t>Activity 5:Fostering Great Ideas</t>
  </si>
  <si>
    <t>Activity 6:Julie Valentine Center</t>
  </si>
  <si>
    <r>
      <rPr>
        <b/>
        <sz val="11"/>
        <color rgb="FFFF0000"/>
        <rFont val="Calibri"/>
        <family val="2"/>
        <scheme val="minor"/>
      </rPr>
      <t>List partnerships and the number of duplicated sessions, certified hours and registered hours for each</t>
    </r>
    <r>
      <rPr>
        <sz val="11"/>
        <color theme="1"/>
        <rFont val="Calibri"/>
        <family val="2"/>
        <scheme val="minor"/>
      </rPr>
      <t>:  All Trainings are offered jointly with Abbeville and Greenwood County First Steps. BG: counting hours in Greenwood matrix, leaving dupes in Abbeville.</t>
    </r>
  </si>
  <si>
    <t>Greenwoo County First Steps</t>
  </si>
  <si>
    <t>Michael K. Gaskin</t>
  </si>
  <si>
    <r>
      <rPr>
        <b/>
        <sz val="11"/>
        <color rgb="FFFF0000"/>
        <rFont val="Calibri"/>
        <family val="2"/>
        <scheme val="minor"/>
      </rPr>
      <t>List partnerships and the number of duplicated sessions, certified hours and registered hours for each</t>
    </r>
    <r>
      <rPr>
        <sz val="11"/>
        <color theme="1"/>
        <rFont val="Calibri"/>
        <family val="2"/>
        <scheme val="minor"/>
      </rPr>
      <t>: Greenwood County First Steps and Abbeville County First Steps conduct all trainings jointly. BG: took out duplicates, left them in Abbeville.</t>
    </r>
  </si>
  <si>
    <t>Allendale and Jasper 3</t>
  </si>
  <si>
    <t>TEAM Lowcountry Conference27</t>
  </si>
  <si>
    <t>Hampton</t>
  </si>
  <si>
    <t>Leslie Terry</t>
  </si>
  <si>
    <r>
      <rPr>
        <b/>
        <sz val="11"/>
        <color indexed="10"/>
        <rFont val="Calibri"/>
        <family val="2"/>
      </rPr>
      <t>List partnerships and the number of duplicated sessions, certified hours and registered hours for each</t>
    </r>
    <r>
      <rPr>
        <sz val="11"/>
        <color theme="1"/>
        <rFont val="Calibri"/>
        <family val="2"/>
        <scheme val="minor"/>
      </rPr>
      <t>: BG: duplicates are in Beaufort matrix for Lowcountry conference.</t>
    </r>
  </si>
  <si>
    <t>Horry</t>
  </si>
  <si>
    <t>Amy Breault</t>
  </si>
  <si>
    <t>Jasper County First Steps</t>
  </si>
  <si>
    <t>Duchett Polite</t>
  </si>
  <si>
    <t>DATE SUBMITTED 10/1/15</t>
  </si>
  <si>
    <r>
      <rPr>
        <b/>
        <sz val="11"/>
        <color rgb="FFFF0000"/>
        <rFont val="Calibri"/>
        <family val="2"/>
        <scheme val="minor"/>
      </rPr>
      <t>List partnerships and the number of duplicated sessions, certified hours and registered hours for each</t>
    </r>
    <r>
      <rPr>
        <sz val="11"/>
        <color theme="1"/>
        <rFont val="Calibri"/>
        <family val="2"/>
        <scheme val="minor"/>
      </rPr>
      <t>: BG: left duplicates in Beaufort, took out of other counties.</t>
    </r>
  </si>
  <si>
    <t xml:space="preserve">Kershaw County First Steps </t>
  </si>
  <si>
    <t>Kimberley Jordan</t>
  </si>
  <si>
    <t xml:space="preserve"> LANCASTER COUNTY FIRST STEPS</t>
  </si>
  <si>
    <r>
      <t xml:space="preserve"> </t>
    </r>
    <r>
      <rPr>
        <b/>
        <i/>
        <sz val="12"/>
        <color theme="1"/>
        <rFont val="Calibri"/>
        <family val="2"/>
        <scheme val="minor"/>
      </rPr>
      <t>Lora P. Bryson</t>
    </r>
  </si>
  <si>
    <t xml:space="preserve"> 9/16/2015</t>
  </si>
  <si>
    <t>Activity 1:  Child Find Day</t>
  </si>
  <si>
    <t>Activity 2:  Indian Land Rotary Club</t>
  </si>
  <si>
    <t>Activity 3:  Lancaster Rotary Club</t>
  </si>
  <si>
    <r>
      <t xml:space="preserve">Activity 4:  Leadership Lancaster </t>
    </r>
    <r>
      <rPr>
        <b/>
        <i/>
        <sz val="11"/>
        <color theme="1"/>
        <rFont val="Calibri"/>
        <family val="2"/>
        <scheme val="minor"/>
      </rPr>
      <t>(Lancaster County Chamber)</t>
    </r>
  </si>
  <si>
    <t>Activity 5:  United Way of Lancaster County Bed Race</t>
  </si>
  <si>
    <t>LAURENS</t>
  </si>
  <si>
    <t>Rosemary C. Patterson</t>
  </si>
  <si>
    <t>Sept. 18, 2015</t>
  </si>
  <si>
    <t>The QE program was suspended Oct 31, 2015</t>
  </si>
  <si>
    <r>
      <rPr>
        <b/>
        <sz val="11"/>
        <color rgb="FFFF0000"/>
        <rFont val="Calibri"/>
        <family val="2"/>
        <scheme val="minor"/>
      </rPr>
      <t>List partnerships and the number of duplicated sessions, certified hours and registered hours for each</t>
    </r>
    <r>
      <rPr>
        <sz val="11"/>
        <color theme="1"/>
        <rFont val="Calibri"/>
        <family val="2"/>
        <scheme val="minor"/>
      </rPr>
      <t>: NONE</t>
    </r>
  </si>
  <si>
    <t xml:space="preserve">  </t>
  </si>
  <si>
    <t>Lee County</t>
  </si>
  <si>
    <t>Alexis D. Pipkins</t>
  </si>
  <si>
    <t>families</t>
  </si>
  <si>
    <t>Lexington County First Steps</t>
  </si>
  <si>
    <t>Pat West</t>
  </si>
  <si>
    <t>Richland County 2 sessions at 2.5 certified hours each</t>
  </si>
  <si>
    <t>From Day One to Grade One (currently coded 203)</t>
  </si>
  <si>
    <t>Marion County First Steps</t>
  </si>
  <si>
    <t>MARLBORO</t>
  </si>
  <si>
    <t>Randall Johnson</t>
  </si>
  <si>
    <t>McCORMICK</t>
  </si>
  <si>
    <t>Ruth Detrick</t>
  </si>
  <si>
    <t>Sept. 8, 2015</t>
  </si>
  <si>
    <t>NEWBERRY COUNTY FIRST STEPS</t>
  </si>
  <si>
    <t>Patricia H. Caldwell</t>
  </si>
  <si>
    <t>Library-Based Program</t>
  </si>
  <si>
    <t xml:space="preserve">OCONEE </t>
  </si>
  <si>
    <t>Marie M. Dunnam</t>
  </si>
  <si>
    <t xml:space="preserve">The above listed numbers pertain ONLY to Oconee County First Steps' Training.  </t>
  </si>
  <si>
    <t>NFP/OCFS/Parenting Place Community Baby Shower</t>
  </si>
  <si>
    <t>Warm a Child for the Winter</t>
  </si>
  <si>
    <t>Orangeburg County First Steps</t>
  </si>
  <si>
    <t>LaMyra Sanders</t>
  </si>
  <si>
    <t>PICKENS</t>
  </si>
  <si>
    <t>Amity Buckner</t>
  </si>
  <si>
    <t>Day of Reading</t>
  </si>
  <si>
    <t>Book Flood</t>
  </si>
  <si>
    <t>Born Learning Trail Grand Opening</t>
  </si>
  <si>
    <t>Project Pinwheel</t>
  </si>
  <si>
    <t>1st Annual Day of Reading</t>
  </si>
  <si>
    <t>Resturaunt Nights</t>
  </si>
  <si>
    <t>Saturday at the Library</t>
  </si>
  <si>
    <t>CSC Flea Market x 2</t>
  </si>
  <si>
    <t>RICHLAND COUNTY FIRST STEPS</t>
  </si>
  <si>
    <t>BETH SINGLETARY</t>
  </si>
  <si>
    <t>Saluda</t>
  </si>
  <si>
    <t>Deborah Padgett</t>
  </si>
  <si>
    <r>
      <rPr>
        <b/>
        <sz val="11"/>
        <color rgb="FFFF0000"/>
        <rFont val="Calibri"/>
        <family val="2"/>
        <scheme val="minor"/>
      </rPr>
      <t>List partnerships and the number of duplicated sessions, certified hours and registered hours for each</t>
    </r>
    <r>
      <rPr>
        <sz val="11"/>
        <color theme="1"/>
        <rFont val="Calibri"/>
        <family val="2"/>
        <scheme val="minor"/>
      </rPr>
      <t>: Duplicates training with Edgefield. Duplicates are in Edgefield's matrix.</t>
    </r>
  </si>
  <si>
    <t>Union</t>
  </si>
  <si>
    <t>Catherine M. Childers</t>
  </si>
  <si>
    <t>WILLIAMSBURG</t>
  </si>
  <si>
    <t>Carletta Scott Isreal</t>
  </si>
  <si>
    <t>Spartanburg</t>
  </si>
  <si>
    <t>Carolyn Brooks</t>
  </si>
  <si>
    <t>4 have improved ABC levels, 35 programs have improved Quality Counts Star levels</t>
  </si>
  <si>
    <t>Anderson County</t>
  </si>
  <si>
    <t>Debra Sanders</t>
  </si>
  <si>
    <t>Other: United Way Community Impact Grant</t>
  </si>
  <si>
    <t>Family Literacy (211): Totals for 5 strategies)</t>
  </si>
  <si>
    <t>Informal Technical Assistance to Child Care Providers (Family Lit)</t>
  </si>
  <si>
    <t>SUMTER COUNTY FIRST STEPS</t>
  </si>
  <si>
    <t>Julia A. Nelson</t>
  </si>
  <si>
    <t>Chesterfield</t>
  </si>
  <si>
    <t>Karen Martini-Odom</t>
  </si>
  <si>
    <t>Petersburg Primary School 4K  (Blessings in a BackPack)</t>
  </si>
  <si>
    <t>Other (Community Events, etc.) Blessings Resource Center</t>
  </si>
  <si>
    <r>
      <t xml:space="preserve">HEALTH: </t>
    </r>
    <r>
      <rPr>
        <b/>
        <sz val="10"/>
        <color theme="1"/>
        <rFont val="Calibri"/>
        <family val="2"/>
        <scheme val="minor"/>
      </rPr>
      <t>Public Health-based (901), Home-based (905), Non-Home Based (902), HHS Coordination (907) Blessings Resource Center</t>
    </r>
  </si>
  <si>
    <t>*budgeting classes</t>
  </si>
  <si>
    <t>(Toothbrushes, paste, books)</t>
  </si>
  <si>
    <t>Activity 1: Week of the Young Child - 2 events</t>
  </si>
  <si>
    <t>Activity 2: Open House CPS and PPS</t>
  </si>
  <si>
    <t>Plaintiff HV Visits</t>
  </si>
  <si>
    <t>Plaintiff HV Hours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</si>
</sst>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41" x14ac:knownFonts="1">
    <font>
      <sz val="11"/>
      <color theme="1"/>
      <name val="Calibri"/>
      <family val="2"/>
      <scheme val="minor"/>
    </font>
    <font>
      <b/>
      <sz val="11"/>
      <color theme="1"/>
      <name val="Calibri"/>
      <family val="2"/>
      <scheme val="minor"/>
    </font>
    <font>
      <sz val="9"/>
      <color theme="1"/>
      <name val="Calibri"/>
      <family val="2"/>
      <scheme val="minor"/>
    </font>
    <font>
      <b/>
      <sz val="10"/>
      <color theme="1"/>
      <name val="Calibri"/>
      <family val="2"/>
      <scheme val="minor"/>
    </font>
    <font>
      <b/>
      <sz val="8"/>
      <color theme="1"/>
      <name val="Calibri"/>
      <family val="2"/>
      <scheme val="minor"/>
    </font>
    <font>
      <sz val="14"/>
      <color theme="1"/>
      <name val="Calibri"/>
      <family val="2"/>
      <scheme val="minor"/>
    </font>
    <font>
      <sz val="16"/>
      <color theme="1"/>
      <name val="Calibri"/>
      <family val="2"/>
      <scheme val="minor"/>
    </font>
    <font>
      <u/>
      <sz val="11"/>
      <color theme="1"/>
      <name val="Calibri"/>
      <family val="2"/>
      <scheme val="minor"/>
    </font>
    <font>
      <b/>
      <sz val="12"/>
      <color theme="1"/>
      <name val="Calibri"/>
      <family val="2"/>
      <scheme val="minor"/>
    </font>
    <font>
      <b/>
      <sz val="14"/>
      <color theme="1"/>
      <name val="Calibri"/>
      <family val="2"/>
      <scheme val="minor"/>
    </font>
    <font>
      <b/>
      <sz val="20"/>
      <color theme="1"/>
      <name val="Calibri"/>
      <family val="2"/>
      <scheme val="minor"/>
    </font>
    <font>
      <sz val="20"/>
      <color theme="1"/>
      <name val="Calibri"/>
      <family val="2"/>
      <scheme val="minor"/>
    </font>
    <font>
      <b/>
      <u/>
      <sz val="14"/>
      <color theme="1"/>
      <name val="Calibri"/>
      <family val="2"/>
      <scheme val="minor"/>
    </font>
    <font>
      <b/>
      <u/>
      <sz val="11"/>
      <color theme="1"/>
      <name val="Calibri"/>
      <family val="2"/>
      <scheme val="minor"/>
    </font>
    <font>
      <b/>
      <sz val="9"/>
      <color theme="1"/>
      <name val="Calibri"/>
      <family val="2"/>
      <scheme val="minor"/>
    </font>
    <font>
      <b/>
      <u/>
      <sz val="12"/>
      <color theme="1"/>
      <name val="Calibri"/>
      <family val="2"/>
      <scheme val="minor"/>
    </font>
    <font>
      <sz val="12"/>
      <color theme="1"/>
      <name val="Calibri"/>
      <family val="2"/>
      <scheme val="minor"/>
    </font>
    <font>
      <b/>
      <sz val="22"/>
      <color theme="1"/>
      <name val="Calibri"/>
      <family val="2"/>
      <scheme val="minor"/>
    </font>
    <font>
      <sz val="22"/>
      <color theme="1"/>
      <name val="Calibri"/>
      <family val="2"/>
      <scheme val="minor"/>
    </font>
    <font>
      <b/>
      <sz val="11"/>
      <color rgb="FFFF0000"/>
      <name val="Calibri"/>
      <family val="2"/>
      <scheme val="minor"/>
    </font>
    <font>
      <u/>
      <sz val="11"/>
      <color theme="10"/>
      <name val="Calibri"/>
      <family val="2"/>
      <scheme val="minor"/>
    </font>
    <font>
      <u/>
      <sz val="11"/>
      <color theme="11"/>
      <name val="Calibri"/>
      <family val="2"/>
      <scheme val="minor"/>
    </font>
    <font>
      <sz val="10"/>
      <color theme="1"/>
      <name val="Calibri"/>
      <family val="2"/>
      <scheme val="minor"/>
    </font>
    <font>
      <sz val="11"/>
      <color theme="1"/>
      <name val="Calibri"/>
      <family val="2"/>
      <scheme val="minor"/>
    </font>
    <font>
      <b/>
      <u/>
      <sz val="12"/>
      <color indexed="8"/>
      <name val="Calibri"/>
      <family val="2"/>
    </font>
    <font>
      <b/>
      <sz val="12"/>
      <color indexed="8"/>
      <name val="Calibri"/>
      <family val="2"/>
    </font>
    <font>
      <b/>
      <sz val="9"/>
      <color indexed="8"/>
      <name val="Calibri"/>
      <family val="2"/>
    </font>
    <font>
      <sz val="9"/>
      <color indexed="8"/>
      <name val="Calibri"/>
      <family val="2"/>
    </font>
    <font>
      <b/>
      <sz val="10"/>
      <color indexed="8"/>
      <name val="Calibri"/>
      <family val="2"/>
    </font>
    <font>
      <b/>
      <sz val="11"/>
      <color indexed="10"/>
      <name val="Calibri"/>
      <family val="2"/>
    </font>
    <font>
      <b/>
      <u/>
      <sz val="11"/>
      <color indexed="8"/>
      <name val="Calibri"/>
      <family val="2"/>
    </font>
    <font>
      <b/>
      <sz val="11"/>
      <color indexed="8"/>
      <name val="Calibri"/>
      <family val="2"/>
    </font>
    <font>
      <b/>
      <sz val="9"/>
      <color indexed="81"/>
      <name val="Tahoma"/>
      <family val="2"/>
    </font>
    <font>
      <sz val="9"/>
      <color indexed="81"/>
      <name val="Tahoma"/>
      <family val="2"/>
    </font>
    <font>
      <b/>
      <i/>
      <sz val="20"/>
      <color theme="1"/>
      <name val="Calibri"/>
      <family val="2"/>
      <scheme val="minor"/>
    </font>
    <font>
      <b/>
      <i/>
      <sz val="12"/>
      <color theme="1"/>
      <name val="Calibri"/>
      <family val="2"/>
      <scheme val="minor"/>
    </font>
    <font>
      <b/>
      <i/>
      <sz val="11"/>
      <color theme="1"/>
      <name val="Calibri"/>
      <family val="2"/>
      <scheme val="minor"/>
    </font>
    <font>
      <b/>
      <i/>
      <sz val="11"/>
      <color rgb="FFFF0000"/>
      <name val="Calibri"/>
      <family val="2"/>
      <scheme val="minor"/>
    </font>
    <font>
      <b/>
      <i/>
      <sz val="12"/>
      <color rgb="FFFF0000"/>
      <name val="Calibri"/>
      <family val="2"/>
      <scheme val="minor"/>
    </font>
    <font>
      <b/>
      <i/>
      <sz val="11"/>
      <color rgb="FF00B050"/>
      <name val="Calibri"/>
      <family val="2"/>
      <scheme val="minor"/>
    </font>
    <font>
      <sz val="8"/>
      <color theme="1"/>
      <name val="Calibri"/>
      <family val="2"/>
      <scheme val="minor"/>
    </font>
  </fonts>
  <fills count="20">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22">
    <border>
      <left/>
      <right/>
      <top/>
      <bottom/>
      <diagonal/>
    </border>
    <border>
      <left style="thin">
        <color theme="4"/>
      </left>
      <right style="thin">
        <color theme="4"/>
      </right>
      <top style="thin">
        <color theme="4"/>
      </top>
      <bottom style="thin">
        <color theme="4"/>
      </bottom>
      <diagonal/>
    </border>
    <border>
      <left/>
      <right/>
      <top/>
      <bottom style="thin">
        <color theme="4"/>
      </bottom>
      <diagonal/>
    </border>
    <border>
      <left/>
      <right/>
      <top style="thin">
        <color theme="4"/>
      </top>
      <bottom style="thin">
        <color theme="4"/>
      </bottom>
      <diagonal/>
    </border>
    <border>
      <left style="medium">
        <color theme="4"/>
      </left>
      <right style="medium">
        <color theme="4"/>
      </right>
      <top style="medium">
        <color theme="4"/>
      </top>
      <bottom style="medium">
        <color theme="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thin">
        <color auto="1"/>
      </left>
      <right style="thin">
        <color auto="1"/>
      </right>
      <top style="thin">
        <color auto="1"/>
      </top>
      <bottom style="thin">
        <color auto="1"/>
      </bottom>
      <diagonal/>
    </border>
    <border>
      <left style="thin">
        <color theme="4"/>
      </left>
      <right style="thin">
        <color theme="4"/>
      </right>
      <top style="thin">
        <color theme="4"/>
      </top>
      <bottom/>
      <diagonal/>
    </border>
    <border>
      <left/>
      <right style="thin">
        <color theme="4"/>
      </right>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medium">
        <color theme="3"/>
      </left>
      <right style="medium">
        <color theme="3"/>
      </right>
      <top style="medium">
        <color theme="3"/>
      </top>
      <bottom style="medium">
        <color theme="3"/>
      </bottom>
      <diagonal/>
    </border>
  </borders>
  <cellStyleXfs count="238">
    <xf numFmtId="0" fontId="0" fillId="0" borderId="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43" fontId="23" fillId="0" borderId="0" applyFont="0" applyFill="0" applyBorder="0" applyAlignment="0" applyProtection="0"/>
  </cellStyleXfs>
  <cellXfs count="234">
    <xf numFmtId="0" fontId="0" fillId="0" borderId="0" xfId="0"/>
    <xf numFmtId="0" fontId="0" fillId="0" borderId="0" xfId="0" applyAlignment="1">
      <alignment wrapText="1"/>
    </xf>
    <xf numFmtId="0" fontId="5" fillId="0" borderId="0" xfId="0" applyFont="1" applyBorder="1" applyAlignment="1"/>
    <xf numFmtId="0" fontId="0" fillId="0" borderId="0" xfId="0" applyAlignment="1">
      <alignment horizontal="right"/>
    </xf>
    <xf numFmtId="0" fontId="0" fillId="0" borderId="0" xfId="0" applyBorder="1" applyAlignment="1">
      <alignment wrapText="1"/>
    </xf>
    <xf numFmtId="0" fontId="0" fillId="0" borderId="0" xfId="0" applyBorder="1"/>
    <xf numFmtId="0" fontId="1" fillId="0" borderId="0" xfId="0" applyFont="1" applyAlignment="1">
      <alignment horizontal="right"/>
    </xf>
    <xf numFmtId="0" fontId="1" fillId="0" borderId="0" xfId="0" applyFont="1"/>
    <xf numFmtId="0" fontId="6" fillId="0" borderId="0" xfId="0" applyFont="1" applyAlignment="1">
      <alignment horizontal="center"/>
    </xf>
    <xf numFmtId="0" fontId="0" fillId="2" borderId="0" xfId="0" applyFill="1"/>
    <xf numFmtId="0" fontId="0" fillId="4" borderId="0" xfId="0" applyFill="1"/>
    <xf numFmtId="0" fontId="0" fillId="0" borderId="0" xfId="0" applyFill="1"/>
    <xf numFmtId="0" fontId="0" fillId="0" borderId="0" xfId="0" applyFill="1" applyAlignment="1">
      <alignment wrapText="1"/>
    </xf>
    <xf numFmtId="0" fontId="1" fillId="4" borderId="0" xfId="0" applyFont="1" applyFill="1" applyBorder="1" applyAlignment="1">
      <alignment horizontal="right"/>
    </xf>
    <xf numFmtId="0" fontId="4" fillId="4" borderId="0" xfId="0" applyFont="1" applyFill="1" applyBorder="1" applyAlignment="1">
      <alignment horizontal="center" wrapText="1"/>
    </xf>
    <xf numFmtId="0" fontId="1" fillId="4" borderId="0" xfId="0" applyFont="1" applyFill="1"/>
    <xf numFmtId="0" fontId="8" fillId="4" borderId="0" xfId="0" applyFont="1" applyFill="1"/>
    <xf numFmtId="0" fontId="0" fillId="0" borderId="1" xfId="0" applyFill="1" applyBorder="1" applyAlignment="1">
      <alignment wrapText="1"/>
    </xf>
    <xf numFmtId="0" fontId="1" fillId="5" borderId="0" xfId="0" applyFont="1" applyFill="1" applyAlignment="1">
      <alignment horizontal="right"/>
    </xf>
    <xf numFmtId="0" fontId="4" fillId="5" borderId="0" xfId="0" applyFont="1" applyFill="1" applyAlignment="1">
      <alignment horizontal="center" wrapText="1"/>
    </xf>
    <xf numFmtId="0" fontId="1" fillId="3" borderId="0" xfId="0" applyFont="1" applyFill="1" applyAlignment="1">
      <alignment horizontal="right"/>
    </xf>
    <xf numFmtId="0" fontId="4" fillId="3" borderId="0" xfId="0" applyFont="1" applyFill="1" applyAlignment="1">
      <alignment horizontal="center" wrapText="1"/>
    </xf>
    <xf numFmtId="0" fontId="1" fillId="7" borderId="0" xfId="0" applyFont="1" applyFill="1" applyAlignment="1">
      <alignment horizontal="right"/>
    </xf>
    <xf numFmtId="0" fontId="4" fillId="7" borderId="0" xfId="0" applyFont="1" applyFill="1" applyAlignment="1">
      <alignment horizontal="center" wrapText="1"/>
    </xf>
    <xf numFmtId="0" fontId="1" fillId="8" borderId="0" xfId="0" applyFont="1" applyFill="1" applyAlignment="1">
      <alignment horizontal="right"/>
    </xf>
    <xf numFmtId="0" fontId="4" fillId="8" borderId="0" xfId="0" applyFont="1" applyFill="1" applyAlignment="1">
      <alignment horizontal="center" wrapText="1"/>
    </xf>
    <xf numFmtId="0" fontId="0" fillId="0" borderId="1" xfId="0" applyBorder="1" applyAlignment="1">
      <alignment wrapText="1"/>
    </xf>
    <xf numFmtId="0" fontId="1" fillId="2" borderId="0" xfId="0" applyFont="1" applyFill="1"/>
    <xf numFmtId="0" fontId="1" fillId="5" borderId="0" xfId="0" applyFont="1" applyFill="1"/>
    <xf numFmtId="0" fontId="1" fillId="8" borderId="0" xfId="0" applyFont="1" applyFill="1"/>
    <xf numFmtId="0" fontId="1" fillId="7" borderId="0" xfId="0" applyFont="1" applyFill="1"/>
    <xf numFmtId="0" fontId="1" fillId="9" borderId="0" xfId="0" applyFont="1" applyFill="1"/>
    <xf numFmtId="0" fontId="3" fillId="5" borderId="3" xfId="0" applyFont="1" applyFill="1" applyBorder="1" applyAlignment="1">
      <alignment horizontal="center" wrapText="1"/>
    </xf>
    <xf numFmtId="0" fontId="3" fillId="4" borderId="2" xfId="0" applyFont="1" applyFill="1" applyBorder="1" applyAlignment="1">
      <alignment horizontal="center" wrapText="1"/>
    </xf>
    <xf numFmtId="0" fontId="3" fillId="8" borderId="3" xfId="0" applyFont="1" applyFill="1" applyBorder="1" applyAlignment="1">
      <alignment horizontal="center" wrapText="1"/>
    </xf>
    <xf numFmtId="0" fontId="1" fillId="0" borderId="0" xfId="0" applyFont="1" applyFill="1"/>
    <xf numFmtId="0" fontId="7" fillId="0" borderId="5" xfId="0" applyFont="1" applyBorder="1" applyAlignment="1">
      <alignment wrapText="1"/>
    </xf>
    <xf numFmtId="0" fontId="2" fillId="0" borderId="6" xfId="0" applyFont="1" applyBorder="1" applyAlignment="1">
      <alignment wrapText="1"/>
    </xf>
    <xf numFmtId="0" fontId="2" fillId="0" borderId="8" xfId="0" applyFont="1" applyBorder="1"/>
    <xf numFmtId="0" fontId="0" fillId="0" borderId="9" xfId="0" applyBorder="1" applyAlignment="1">
      <alignment wrapText="1"/>
    </xf>
    <xf numFmtId="0" fontId="2" fillId="0" borderId="10" xfId="0" applyFont="1" applyBorder="1"/>
    <xf numFmtId="0" fontId="0" fillId="0" borderId="11" xfId="0" applyBorder="1"/>
    <xf numFmtId="0" fontId="0" fillId="0" borderId="11" xfId="0" applyBorder="1" applyAlignment="1">
      <alignment wrapText="1"/>
    </xf>
    <xf numFmtId="0" fontId="0" fillId="0" borderId="12" xfId="0" applyBorder="1" applyAlignment="1">
      <alignment wrapText="1"/>
    </xf>
    <xf numFmtId="0" fontId="1" fillId="10" borderId="0" xfId="0" applyFont="1" applyFill="1" applyAlignment="1">
      <alignment horizontal="right"/>
    </xf>
    <xf numFmtId="0" fontId="3" fillId="10" borderId="3" xfId="0" applyFont="1" applyFill="1" applyBorder="1" applyAlignment="1">
      <alignment horizontal="center" wrapText="1"/>
    </xf>
    <xf numFmtId="0" fontId="4" fillId="10" borderId="0" xfId="0" applyFont="1" applyFill="1" applyBorder="1" applyAlignment="1">
      <alignment horizontal="center" wrapText="1"/>
    </xf>
    <xf numFmtId="0" fontId="4" fillId="10" borderId="0" xfId="0" applyFont="1" applyFill="1" applyAlignment="1">
      <alignment horizontal="center" wrapText="1"/>
    </xf>
    <xf numFmtId="0" fontId="1" fillId="10" borderId="0" xfId="0" applyFont="1" applyFill="1"/>
    <xf numFmtId="0" fontId="1" fillId="11" borderId="0" xfId="0" applyFont="1" applyFill="1" applyAlignment="1">
      <alignment horizontal="right"/>
    </xf>
    <xf numFmtId="0" fontId="3" fillId="11" borderId="3" xfId="0" applyFont="1" applyFill="1" applyBorder="1" applyAlignment="1">
      <alignment horizontal="center" wrapText="1"/>
    </xf>
    <xf numFmtId="0" fontId="1" fillId="12" borderId="0" xfId="0" applyFont="1" applyFill="1" applyAlignment="1">
      <alignment horizontal="right"/>
    </xf>
    <xf numFmtId="0" fontId="3" fillId="12" borderId="3" xfId="0" applyFont="1" applyFill="1" applyBorder="1" applyAlignment="1">
      <alignment horizontal="center" wrapText="1"/>
    </xf>
    <xf numFmtId="0" fontId="4" fillId="12" borderId="0" xfId="0" applyFont="1" applyFill="1" applyBorder="1" applyAlignment="1">
      <alignment horizontal="center" wrapText="1"/>
    </xf>
    <xf numFmtId="0" fontId="1" fillId="12" borderId="0" xfId="0" applyFont="1" applyFill="1"/>
    <xf numFmtId="0" fontId="1" fillId="9" borderId="0" xfId="0" applyFont="1" applyFill="1" applyAlignment="1">
      <alignment horizontal="right"/>
    </xf>
    <xf numFmtId="0" fontId="1" fillId="6" borderId="0" xfId="0" applyFont="1" applyFill="1"/>
    <xf numFmtId="0" fontId="1" fillId="13" borderId="0" xfId="0" applyFont="1" applyFill="1"/>
    <xf numFmtId="0" fontId="1" fillId="4" borderId="0" xfId="0" applyFont="1" applyFill="1" applyAlignment="1">
      <alignment horizontal="right"/>
    </xf>
    <xf numFmtId="0" fontId="3" fillId="3" borderId="3" xfId="0" applyFont="1" applyFill="1" applyBorder="1" applyAlignment="1">
      <alignment horizontal="center" wrapText="1"/>
    </xf>
    <xf numFmtId="0" fontId="3" fillId="4" borderId="3" xfId="0" applyFont="1" applyFill="1" applyBorder="1" applyAlignment="1">
      <alignment horizontal="center" wrapText="1"/>
    </xf>
    <xf numFmtId="0" fontId="4" fillId="4" borderId="0" xfId="0" applyFont="1" applyFill="1" applyAlignment="1">
      <alignment horizontal="center" wrapText="1"/>
    </xf>
    <xf numFmtId="0" fontId="3" fillId="0" borderId="0" xfId="0" applyFont="1" applyFill="1" applyAlignment="1">
      <alignment wrapText="1"/>
    </xf>
    <xf numFmtId="0" fontId="1" fillId="0" borderId="0" xfId="0" applyFont="1" applyAlignment="1">
      <alignment horizontal="right" wrapText="1"/>
    </xf>
    <xf numFmtId="0" fontId="0" fillId="0" borderId="7" xfId="0" applyBorder="1" applyAlignment="1">
      <alignment wrapText="1"/>
    </xf>
    <xf numFmtId="0" fontId="3" fillId="7" borderId="3" xfId="0" applyFont="1" applyFill="1" applyBorder="1" applyAlignment="1">
      <alignment horizontal="center" wrapText="1"/>
    </xf>
    <xf numFmtId="0" fontId="1" fillId="14" borderId="0" xfId="0" applyFont="1" applyFill="1" applyAlignment="1">
      <alignment horizontal="right"/>
    </xf>
    <xf numFmtId="0" fontId="3" fillId="14" borderId="3" xfId="0" applyFont="1" applyFill="1" applyBorder="1" applyAlignment="1">
      <alignment horizontal="center" wrapText="1"/>
    </xf>
    <xf numFmtId="0" fontId="4" fillId="14" borderId="0" xfId="0" applyFont="1" applyFill="1" applyAlignment="1">
      <alignment horizontal="center" wrapText="1"/>
    </xf>
    <xf numFmtId="0" fontId="1" fillId="14" borderId="0" xfId="0" applyFont="1" applyFill="1"/>
    <xf numFmtId="0" fontId="0" fillId="14" borderId="0" xfId="0" applyFill="1"/>
    <xf numFmtId="0" fontId="1" fillId="3" borderId="0" xfId="0" applyFont="1" applyFill="1"/>
    <xf numFmtId="0" fontId="4" fillId="11" borderId="0" xfId="0" applyFont="1" applyFill="1" applyAlignment="1">
      <alignment horizontal="center" wrapText="1"/>
    </xf>
    <xf numFmtId="0" fontId="1" fillId="11" borderId="0" xfId="0" applyFont="1" applyFill="1"/>
    <xf numFmtId="0" fontId="0" fillId="11" borderId="0" xfId="0" applyFill="1"/>
    <xf numFmtId="0" fontId="8" fillId="13" borderId="0" xfId="0" applyFont="1" applyFill="1"/>
    <xf numFmtId="0" fontId="1" fillId="13" borderId="0" xfId="0" applyFont="1" applyFill="1" applyBorder="1" applyAlignment="1">
      <alignment horizontal="right"/>
    </xf>
    <xf numFmtId="0" fontId="4" fillId="13" borderId="0" xfId="0" applyFont="1" applyFill="1" applyBorder="1" applyAlignment="1">
      <alignment horizontal="center" wrapText="1"/>
    </xf>
    <xf numFmtId="0" fontId="3" fillId="13" borderId="2" xfId="0" applyFont="1" applyFill="1" applyBorder="1" applyAlignment="1">
      <alignment horizontal="center" wrapText="1"/>
    </xf>
    <xf numFmtId="14" fontId="8" fillId="0" borderId="4" xfId="0" applyNumberFormat="1" applyFont="1" applyBorder="1" applyAlignment="1">
      <alignment wrapText="1"/>
    </xf>
    <xf numFmtId="0" fontId="0" fillId="0" borderId="0" xfId="0" applyFill="1" applyBorder="1" applyAlignment="1">
      <alignment wrapText="1"/>
    </xf>
    <xf numFmtId="0" fontId="0" fillId="0" borderId="17" xfId="0" applyFill="1" applyBorder="1" applyAlignment="1">
      <alignment wrapText="1"/>
    </xf>
    <xf numFmtId="0" fontId="0" fillId="13" borderId="16" xfId="0" applyFill="1" applyBorder="1" applyAlignment="1">
      <alignment wrapText="1"/>
    </xf>
    <xf numFmtId="0" fontId="1" fillId="13" borderId="0" xfId="0" applyFont="1" applyFill="1" applyAlignment="1">
      <alignment horizontal="right"/>
    </xf>
    <xf numFmtId="0" fontId="9" fillId="0" borderId="0" xfId="0" applyFont="1" applyAlignment="1">
      <alignment vertical="center" wrapText="1"/>
    </xf>
    <xf numFmtId="0" fontId="0" fillId="0" borderId="0" xfId="0" applyAlignment="1">
      <alignment vertical="center" wrapText="1"/>
    </xf>
    <xf numFmtId="0" fontId="1" fillId="0" borderId="0" xfId="0" applyFont="1" applyAlignment="1">
      <alignment vertical="center" wrapText="1"/>
    </xf>
    <xf numFmtId="0" fontId="1" fillId="15" borderId="0" xfId="0" applyFont="1" applyFill="1" applyAlignment="1">
      <alignment vertical="center" wrapText="1"/>
    </xf>
    <xf numFmtId="0" fontId="0" fillId="15" borderId="0" xfId="0" applyFill="1" applyAlignment="1">
      <alignment vertical="center" wrapText="1"/>
    </xf>
    <xf numFmtId="0" fontId="1" fillId="5" borderId="0" xfId="0" applyFont="1" applyFill="1" applyAlignment="1">
      <alignment wrapText="1"/>
    </xf>
    <xf numFmtId="0" fontId="0" fillId="0" borderId="0" xfId="0" applyAlignment="1">
      <alignment wrapText="1"/>
    </xf>
    <xf numFmtId="0" fontId="1" fillId="8" borderId="0" xfId="0" applyFont="1" applyFill="1" applyAlignment="1">
      <alignment wrapText="1"/>
    </xf>
    <xf numFmtId="0" fontId="1" fillId="6" borderId="0" xfId="0" applyFont="1" applyFill="1" applyAlignment="1">
      <alignment horizontal="right"/>
    </xf>
    <xf numFmtId="0" fontId="3" fillId="6" borderId="3" xfId="0" applyFont="1" applyFill="1" applyBorder="1" applyAlignment="1">
      <alignment horizontal="center" wrapText="1"/>
    </xf>
    <xf numFmtId="0" fontId="4" fillId="6" borderId="0" xfId="0" applyFont="1" applyFill="1" applyAlignment="1">
      <alignment horizontal="center" wrapText="1"/>
    </xf>
    <xf numFmtId="0" fontId="0" fillId="6" borderId="0" xfId="0" applyFill="1"/>
    <xf numFmtId="0" fontId="3" fillId="0" borderId="0" xfId="0" applyFont="1" applyFill="1" applyBorder="1" applyAlignment="1">
      <alignment horizontal="center" wrapText="1"/>
    </xf>
    <xf numFmtId="0" fontId="0" fillId="13" borderId="0" xfId="0" applyFill="1"/>
    <xf numFmtId="0" fontId="0" fillId="0" borderId="0" xfId="0" applyAlignment="1">
      <alignment wrapText="1"/>
    </xf>
    <xf numFmtId="0" fontId="0" fillId="0" borderId="19" xfId="0" applyBorder="1" applyAlignment="1">
      <alignment wrapText="1"/>
    </xf>
    <xf numFmtId="0" fontId="0" fillId="0" borderId="17" xfId="0" applyBorder="1" applyAlignment="1">
      <alignment wrapText="1"/>
    </xf>
    <xf numFmtId="0" fontId="4" fillId="5" borderId="19" xfId="0" applyFont="1" applyFill="1" applyBorder="1" applyAlignment="1">
      <alignment horizontal="center" wrapText="1"/>
    </xf>
    <xf numFmtId="0" fontId="4" fillId="5" borderId="1" xfId="0" applyFont="1" applyFill="1" applyBorder="1" applyAlignment="1">
      <alignment horizontal="center" wrapText="1"/>
    </xf>
    <xf numFmtId="0" fontId="0" fillId="0" borderId="3" xfId="0" applyFill="1" applyBorder="1" applyAlignment="1">
      <alignment wrapText="1"/>
    </xf>
    <xf numFmtId="0" fontId="4" fillId="0" borderId="0" xfId="0" applyFont="1" applyFill="1" applyBorder="1" applyAlignment="1">
      <alignment horizontal="center" wrapText="1"/>
    </xf>
    <xf numFmtId="0" fontId="3" fillId="14" borderId="2" xfId="0" applyFont="1" applyFill="1" applyBorder="1" applyAlignment="1">
      <alignment horizontal="center" wrapText="1"/>
    </xf>
    <xf numFmtId="0" fontId="0" fillId="0" borderId="6" xfId="0" applyBorder="1" applyAlignment="1">
      <alignment wrapText="1"/>
    </xf>
    <xf numFmtId="0" fontId="2" fillId="0" borderId="8" xfId="0" applyFont="1" applyBorder="1" applyAlignment="1">
      <alignment horizontal="left"/>
    </xf>
    <xf numFmtId="0" fontId="0" fillId="0" borderId="0" xfId="0" applyAlignment="1">
      <alignment wrapText="1"/>
    </xf>
    <xf numFmtId="0" fontId="0" fillId="0" borderId="0" xfId="0" applyAlignment="1">
      <alignment wrapText="1"/>
    </xf>
    <xf numFmtId="0" fontId="9" fillId="16" borderId="0" xfId="0" applyFont="1" applyFill="1"/>
    <xf numFmtId="0" fontId="0" fillId="16" borderId="0" xfId="0" applyFill="1"/>
    <xf numFmtId="0" fontId="3" fillId="16" borderId="3" xfId="0" applyFont="1" applyFill="1" applyBorder="1" applyAlignment="1">
      <alignment horizontal="center" wrapText="1"/>
    </xf>
    <xf numFmtId="0" fontId="3" fillId="17" borderId="3" xfId="0" applyFont="1" applyFill="1" applyBorder="1" applyAlignment="1">
      <alignment horizontal="center" wrapText="1"/>
    </xf>
    <xf numFmtId="0" fontId="1" fillId="0" borderId="0" xfId="0" applyFont="1" applyAlignment="1">
      <alignment horizontal="left" indent="2"/>
    </xf>
    <xf numFmtId="0" fontId="0" fillId="16" borderId="1" xfId="0" applyFill="1" applyBorder="1" applyAlignment="1">
      <alignment wrapText="1"/>
    </xf>
    <xf numFmtId="0" fontId="0" fillId="17" borderId="1" xfId="0" applyFill="1" applyBorder="1" applyAlignment="1">
      <alignment wrapText="1"/>
    </xf>
    <xf numFmtId="0" fontId="1" fillId="0" borderId="0" xfId="0" applyFont="1" applyAlignment="1">
      <alignment horizontal="left"/>
    </xf>
    <xf numFmtId="0" fontId="1" fillId="16" borderId="0" xfId="0" applyFont="1" applyFill="1"/>
    <xf numFmtId="0" fontId="1" fillId="16" borderId="1" xfId="0" applyFont="1" applyFill="1" applyBorder="1" applyAlignment="1">
      <alignment wrapText="1"/>
    </xf>
    <xf numFmtId="0" fontId="1" fillId="17" borderId="1" xfId="0" applyFont="1" applyFill="1" applyBorder="1" applyAlignment="1">
      <alignment wrapText="1"/>
    </xf>
    <xf numFmtId="0" fontId="1" fillId="0" borderId="1" xfId="0" applyFont="1" applyFill="1" applyBorder="1" applyAlignment="1">
      <alignment wrapText="1"/>
    </xf>
    <xf numFmtId="0" fontId="0" fillId="0" borderId="1" xfId="0" applyFill="1" applyBorder="1"/>
    <xf numFmtId="0" fontId="9" fillId="18" borderId="0" xfId="0" applyFont="1" applyFill="1"/>
    <xf numFmtId="0" fontId="8" fillId="18" borderId="1" xfId="0" applyFont="1" applyFill="1" applyBorder="1" applyAlignment="1">
      <alignment wrapText="1"/>
    </xf>
    <xf numFmtId="0" fontId="1" fillId="18" borderId="0" xfId="0" applyFont="1" applyFill="1" applyAlignment="1">
      <alignment wrapText="1"/>
    </xf>
    <xf numFmtId="0" fontId="8" fillId="18" borderId="0" xfId="0" applyFont="1" applyFill="1" applyAlignment="1">
      <alignment wrapText="1"/>
    </xf>
    <xf numFmtId="0" fontId="8" fillId="18" borderId="21" xfId="0" applyFont="1" applyFill="1" applyBorder="1" applyAlignment="1">
      <alignment wrapText="1"/>
    </xf>
    <xf numFmtId="3" fontId="0" fillId="0" borderId="17" xfId="0" applyNumberFormat="1" applyFill="1" applyBorder="1" applyAlignment="1">
      <alignment wrapText="1"/>
    </xf>
    <xf numFmtId="0" fontId="0" fillId="0" borderId="1" xfId="0" applyBorder="1" applyAlignment="1">
      <alignment horizontal="center" wrapText="1"/>
    </xf>
    <xf numFmtId="3" fontId="0" fillId="0" borderId="1" xfId="0" applyNumberFormat="1" applyFill="1" applyBorder="1" applyAlignment="1">
      <alignment wrapText="1"/>
    </xf>
    <xf numFmtId="0" fontId="0" fillId="0" borderId="17" xfId="0" applyFont="1" applyFill="1" applyBorder="1" applyAlignment="1">
      <alignment wrapText="1"/>
    </xf>
    <xf numFmtId="4" fontId="0" fillId="0" borderId="1" xfId="0" applyNumberFormat="1" applyFill="1" applyBorder="1" applyAlignment="1">
      <alignment wrapText="1"/>
    </xf>
    <xf numFmtId="0" fontId="0" fillId="0" borderId="17" xfId="0" applyBorder="1" applyAlignment="1">
      <alignment horizontal="center" wrapText="1"/>
    </xf>
    <xf numFmtId="14" fontId="0" fillId="0" borderId="0" xfId="0" applyNumberFormat="1" applyAlignment="1">
      <alignment wrapText="1"/>
    </xf>
    <xf numFmtId="0" fontId="0" fillId="0" borderId="1" xfId="0" applyFill="1" applyBorder="1" applyAlignment="1">
      <alignment horizontal="center" wrapText="1"/>
    </xf>
    <xf numFmtId="3" fontId="0" fillId="0" borderId="1" xfId="0" applyNumberFormat="1" applyFill="1" applyBorder="1" applyAlignment="1">
      <alignment horizontal="center" wrapText="1"/>
    </xf>
    <xf numFmtId="0" fontId="2" fillId="0" borderId="1" xfId="0" applyFont="1" applyBorder="1" applyAlignment="1">
      <alignment wrapText="1"/>
    </xf>
    <xf numFmtId="3" fontId="0" fillId="0" borderId="1" xfId="0" applyNumberFormat="1" applyBorder="1" applyAlignment="1">
      <alignment wrapText="1"/>
    </xf>
    <xf numFmtId="14" fontId="35" fillId="0" borderId="4" xfId="0" applyNumberFormat="1" applyFont="1" applyBorder="1" applyAlignment="1">
      <alignment wrapText="1"/>
    </xf>
    <xf numFmtId="37" fontId="0" fillId="13" borderId="16" xfId="237" applyNumberFormat="1" applyFont="1" applyFill="1" applyBorder="1" applyAlignment="1">
      <alignment wrapText="1"/>
    </xf>
    <xf numFmtId="37" fontId="0" fillId="0" borderId="1" xfId="237" applyNumberFormat="1" applyFont="1" applyFill="1" applyBorder="1" applyAlignment="1">
      <alignment wrapText="1"/>
    </xf>
    <xf numFmtId="37" fontId="0" fillId="0" borderId="1" xfId="237" applyNumberFormat="1" applyFont="1" applyBorder="1" applyAlignment="1">
      <alignment wrapText="1"/>
    </xf>
    <xf numFmtId="0" fontId="37" fillId="16" borderId="0" xfId="0" applyFont="1" applyFill="1"/>
    <xf numFmtId="0" fontId="38" fillId="19" borderId="0" xfId="0" applyFont="1" applyFill="1"/>
    <xf numFmtId="0" fontId="39" fillId="19" borderId="0" xfId="0" applyFont="1" applyFill="1"/>
    <xf numFmtId="0" fontId="40" fillId="0" borderId="1" xfId="0" applyFont="1" applyBorder="1" applyAlignment="1">
      <alignment wrapText="1"/>
    </xf>
    <xf numFmtId="3"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0" fontId="0" fillId="0" borderId="0" xfId="0" applyBorder="1" applyAlignment="1">
      <alignment vertical="center" wrapText="1"/>
    </xf>
    <xf numFmtId="3" fontId="0" fillId="13" borderId="16" xfId="0" applyNumberFormat="1" applyFill="1" applyBorder="1" applyAlignment="1">
      <alignment horizontal="center" wrapText="1"/>
    </xf>
    <xf numFmtId="0" fontId="0" fillId="0" borderId="1"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wrapText="1"/>
    </xf>
    <xf numFmtId="0" fontId="1" fillId="18" borderId="0" xfId="0" applyFont="1" applyFill="1"/>
    <xf numFmtId="0" fontId="0" fillId="18" borderId="1" xfId="0" applyFill="1" applyBorder="1" applyAlignment="1">
      <alignment wrapText="1"/>
    </xf>
    <xf numFmtId="0" fontId="0" fillId="18" borderId="16" xfId="0" applyFill="1" applyBorder="1" applyAlignment="1">
      <alignment wrapText="1"/>
    </xf>
    <xf numFmtId="0" fontId="0" fillId="18" borderId="0" xfId="0" applyFill="1"/>
    <xf numFmtId="0" fontId="1" fillId="18" borderId="0" xfId="0" applyFont="1" applyFill="1" applyAlignment="1">
      <alignment horizontal="right"/>
    </xf>
    <xf numFmtId="0" fontId="0" fillId="0" borderId="0" xfId="0" applyAlignment="1">
      <alignment wrapText="1"/>
    </xf>
    <xf numFmtId="0" fontId="0" fillId="0" borderId="0" xfId="0" applyAlignment="1">
      <alignment wrapText="1"/>
    </xf>
    <xf numFmtId="1" fontId="5" fillId="0" borderId="0" xfId="0" applyNumberFormat="1" applyFont="1" applyBorder="1" applyAlignment="1"/>
    <xf numFmtId="1" fontId="0" fillId="0" borderId="0" xfId="0" applyNumberFormat="1" applyAlignment="1">
      <alignment wrapText="1"/>
    </xf>
    <xf numFmtId="1" fontId="1" fillId="0" borderId="0" xfId="0" applyNumberFormat="1" applyFont="1" applyAlignment="1">
      <alignment horizontal="right" wrapText="1"/>
    </xf>
    <xf numFmtId="1" fontId="8" fillId="0" borderId="4" xfId="0" applyNumberFormat="1" applyFont="1" applyBorder="1" applyAlignment="1">
      <alignment wrapText="1"/>
    </xf>
    <xf numFmtId="1" fontId="3" fillId="0" borderId="0" xfId="0" applyNumberFormat="1" applyFont="1" applyFill="1" applyAlignment="1">
      <alignment wrapText="1"/>
    </xf>
    <xf numFmtId="1" fontId="2" fillId="0" borderId="6" xfId="0" applyNumberFormat="1" applyFont="1" applyBorder="1" applyAlignment="1">
      <alignment wrapText="1"/>
    </xf>
    <xf numFmtId="1" fontId="0" fillId="0" borderId="0" xfId="0" applyNumberFormat="1" applyBorder="1" applyAlignment="1">
      <alignment wrapText="1"/>
    </xf>
    <xf numFmtId="1" fontId="0" fillId="0" borderId="11" xfId="0" applyNumberFormat="1" applyBorder="1" applyAlignment="1">
      <alignment wrapText="1"/>
    </xf>
    <xf numFmtId="1" fontId="3" fillId="13" borderId="2" xfId="0" applyNumberFormat="1" applyFont="1" applyFill="1" applyBorder="1" applyAlignment="1">
      <alignment horizontal="center" wrapText="1"/>
    </xf>
    <xf numFmtId="1" fontId="4" fillId="13" borderId="0" xfId="0" applyNumberFormat="1" applyFont="1" applyFill="1" applyBorder="1" applyAlignment="1">
      <alignment horizontal="center" wrapText="1"/>
    </xf>
    <xf numFmtId="1" fontId="0" fillId="0" borderId="1" xfId="0" applyNumberFormat="1" applyFill="1" applyBorder="1" applyAlignment="1">
      <alignment wrapText="1"/>
    </xf>
    <xf numFmtId="1" fontId="0" fillId="0" borderId="17" xfId="0" applyNumberFormat="1" applyFill="1" applyBorder="1" applyAlignment="1">
      <alignment wrapText="1"/>
    </xf>
    <xf numFmtId="1" fontId="0" fillId="13" borderId="16" xfId="0" applyNumberFormat="1" applyFill="1" applyBorder="1" applyAlignment="1">
      <alignment wrapText="1"/>
    </xf>
    <xf numFmtId="1" fontId="0" fillId="0" borderId="0" xfId="0" applyNumberFormat="1" applyFill="1" applyBorder="1" applyAlignment="1">
      <alignment wrapText="1"/>
    </xf>
    <xf numFmtId="1" fontId="3" fillId="4" borderId="2" xfId="0" applyNumberFormat="1" applyFont="1" applyFill="1" applyBorder="1" applyAlignment="1">
      <alignment horizontal="center" wrapText="1"/>
    </xf>
    <xf numFmtId="1" fontId="4" fillId="4" borderId="0" xfId="0" applyNumberFormat="1" applyFont="1" applyFill="1" applyBorder="1" applyAlignment="1">
      <alignment horizontal="center" wrapText="1"/>
    </xf>
    <xf numFmtId="1" fontId="3" fillId="5" borderId="3" xfId="0" applyNumberFormat="1" applyFont="1" applyFill="1" applyBorder="1" applyAlignment="1">
      <alignment horizontal="center" wrapText="1"/>
    </xf>
    <xf numFmtId="1" fontId="4" fillId="5" borderId="0" xfId="0" applyNumberFormat="1" applyFont="1" applyFill="1" applyAlignment="1">
      <alignment horizontal="center" wrapText="1"/>
    </xf>
    <xf numFmtId="1" fontId="3" fillId="8" borderId="3" xfId="0" applyNumberFormat="1" applyFont="1" applyFill="1" applyBorder="1" applyAlignment="1">
      <alignment horizontal="center" wrapText="1"/>
    </xf>
    <xf numFmtId="1" fontId="4" fillId="8" borderId="0" xfId="0" applyNumberFormat="1" applyFont="1" applyFill="1" applyAlignment="1">
      <alignment horizontal="center" wrapText="1"/>
    </xf>
    <xf numFmtId="1" fontId="0" fillId="0" borderId="1" xfId="0" applyNumberFormat="1" applyBorder="1" applyAlignment="1">
      <alignment wrapText="1"/>
    </xf>
    <xf numFmtId="1" fontId="3" fillId="10" borderId="3" xfId="0" applyNumberFormat="1" applyFont="1" applyFill="1" applyBorder="1" applyAlignment="1">
      <alignment horizontal="center" wrapText="1"/>
    </xf>
    <xf numFmtId="1" fontId="4" fillId="10" borderId="0" xfId="0" applyNumberFormat="1" applyFont="1" applyFill="1" applyBorder="1" applyAlignment="1">
      <alignment horizontal="center" wrapText="1"/>
    </xf>
    <xf numFmtId="1" fontId="3" fillId="12" borderId="3" xfId="0" applyNumberFormat="1" applyFont="1" applyFill="1" applyBorder="1" applyAlignment="1">
      <alignment horizontal="center" wrapText="1"/>
    </xf>
    <xf numFmtId="1" fontId="4" fillId="12" borderId="0" xfId="0" applyNumberFormat="1" applyFont="1" applyFill="1" applyBorder="1" applyAlignment="1">
      <alignment horizontal="center" wrapText="1"/>
    </xf>
    <xf numFmtId="1" fontId="3" fillId="4" borderId="3" xfId="0" applyNumberFormat="1" applyFont="1" applyFill="1" applyBorder="1" applyAlignment="1">
      <alignment horizontal="center" wrapText="1"/>
    </xf>
    <xf numFmtId="1" fontId="4" fillId="4" borderId="0" xfId="0" applyNumberFormat="1" applyFont="1" applyFill="1" applyAlignment="1">
      <alignment horizontal="center" wrapText="1"/>
    </xf>
    <xf numFmtId="1" fontId="0" fillId="0" borderId="3" xfId="0" applyNumberFormat="1" applyFill="1" applyBorder="1" applyAlignment="1">
      <alignment wrapText="1"/>
    </xf>
    <xf numFmtId="1" fontId="3" fillId="14" borderId="2" xfId="0" applyNumberFormat="1" applyFont="1" applyFill="1" applyBorder="1" applyAlignment="1">
      <alignment horizontal="center" wrapText="1"/>
    </xf>
    <xf numFmtId="1" fontId="3" fillId="14" borderId="3" xfId="0" applyNumberFormat="1" applyFont="1" applyFill="1" applyBorder="1" applyAlignment="1">
      <alignment horizontal="center" wrapText="1"/>
    </xf>
    <xf numFmtId="1" fontId="4" fillId="14" borderId="0" xfId="0" applyNumberFormat="1" applyFont="1" applyFill="1" applyAlignment="1">
      <alignment horizontal="center" wrapText="1"/>
    </xf>
    <xf numFmtId="1" fontId="3" fillId="7" borderId="3" xfId="0" applyNumberFormat="1" applyFont="1" applyFill="1" applyBorder="1" applyAlignment="1">
      <alignment horizontal="center" wrapText="1"/>
    </xf>
    <xf numFmtId="1" fontId="4" fillId="7" borderId="0" xfId="0" applyNumberFormat="1" applyFont="1" applyFill="1" applyAlignment="1">
      <alignment horizontal="center" wrapText="1"/>
    </xf>
    <xf numFmtId="1" fontId="3" fillId="3" borderId="3" xfId="0" applyNumberFormat="1" applyFont="1" applyFill="1" applyBorder="1" applyAlignment="1">
      <alignment horizontal="center" wrapText="1"/>
    </xf>
    <xf numFmtId="1" fontId="4" fillId="3" borderId="0" xfId="0" applyNumberFormat="1" applyFont="1" applyFill="1" applyAlignment="1">
      <alignment horizontal="center" wrapText="1"/>
    </xf>
    <xf numFmtId="1" fontId="4" fillId="19" borderId="0" xfId="0" applyNumberFormat="1" applyFont="1" applyFill="1" applyAlignment="1">
      <alignment horizontal="center" wrapText="1"/>
    </xf>
    <xf numFmtId="0" fontId="4" fillId="19" borderId="0" xfId="0" applyFont="1" applyFill="1" applyAlignment="1">
      <alignment horizontal="center" wrapText="1"/>
    </xf>
    <xf numFmtId="1" fontId="0" fillId="19" borderId="1" xfId="0" applyNumberFormat="1" applyFill="1" applyBorder="1" applyAlignment="1">
      <alignment wrapText="1"/>
    </xf>
    <xf numFmtId="0" fontId="0" fillId="19" borderId="1" xfId="0" applyFill="1" applyBorder="1" applyAlignment="1">
      <alignment wrapText="1"/>
    </xf>
    <xf numFmtId="1" fontId="3" fillId="11" borderId="3" xfId="0" applyNumberFormat="1" applyFont="1" applyFill="1" applyBorder="1" applyAlignment="1">
      <alignment horizontal="center" wrapText="1"/>
    </xf>
    <xf numFmtId="1" fontId="4" fillId="11" borderId="0" xfId="0" applyNumberFormat="1" applyFont="1" applyFill="1" applyAlignment="1">
      <alignment horizontal="center" wrapText="1"/>
    </xf>
    <xf numFmtId="1" fontId="3" fillId="6" borderId="3" xfId="0" applyNumberFormat="1" applyFont="1" applyFill="1" applyBorder="1" applyAlignment="1">
      <alignment horizontal="center" wrapText="1"/>
    </xf>
    <xf numFmtId="1" fontId="4" fillId="6" borderId="0" xfId="0" applyNumberFormat="1" applyFont="1" applyFill="1" applyAlignment="1">
      <alignment horizontal="center" wrapText="1"/>
    </xf>
    <xf numFmtId="1" fontId="3" fillId="16" borderId="3" xfId="0" applyNumberFormat="1" applyFont="1" applyFill="1" applyBorder="1" applyAlignment="1">
      <alignment horizontal="center" wrapText="1"/>
    </xf>
    <xf numFmtId="1" fontId="0" fillId="16" borderId="1" xfId="0" applyNumberFormat="1" applyFill="1" applyBorder="1" applyAlignment="1">
      <alignment wrapText="1"/>
    </xf>
    <xf numFmtId="1" fontId="1" fillId="16" borderId="1" xfId="0" applyNumberFormat="1" applyFont="1" applyFill="1" applyBorder="1" applyAlignment="1">
      <alignment wrapText="1"/>
    </xf>
    <xf numFmtId="1" fontId="1" fillId="0" borderId="1" xfId="0" applyNumberFormat="1" applyFont="1" applyFill="1" applyBorder="1" applyAlignment="1">
      <alignment wrapText="1"/>
    </xf>
    <xf numFmtId="1" fontId="8" fillId="18" borderId="1" xfId="0" applyNumberFormat="1" applyFont="1" applyFill="1" applyBorder="1" applyAlignment="1">
      <alignment wrapText="1"/>
    </xf>
    <xf numFmtId="0" fontId="9" fillId="17" borderId="0" xfId="0" applyFont="1" applyFill="1" applyAlignment="1">
      <alignment horizontal="center" vertical="center" wrapText="1"/>
    </xf>
    <xf numFmtId="0" fontId="0" fillId="17" borderId="0" xfId="0" applyFill="1" applyAlignment="1">
      <alignment horizontal="center" vertical="center" wrapText="1"/>
    </xf>
    <xf numFmtId="0" fontId="9" fillId="16" borderId="0" xfId="0" applyFont="1" applyFill="1" applyAlignment="1">
      <alignment horizontal="center" vertical="center" wrapText="1"/>
    </xf>
    <xf numFmtId="0" fontId="0" fillId="16" borderId="0" xfId="0" applyFill="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 fillId="6" borderId="0" xfId="0" applyFont="1" applyFill="1" applyAlignment="1">
      <alignment wrapText="1"/>
    </xf>
    <xf numFmtId="0" fontId="0" fillId="0" borderId="0" xfId="0" applyAlignment="1"/>
    <xf numFmtId="0" fontId="8" fillId="0" borderId="13" xfId="0" applyFont="1" applyBorder="1" applyAlignment="1"/>
    <xf numFmtId="0" fontId="8" fillId="0" borderId="15" xfId="0" applyFont="1" applyBorder="1" applyAlignment="1"/>
    <xf numFmtId="0" fontId="10" fillId="0" borderId="0" xfId="0" applyFont="1" applyAlignment="1">
      <alignment horizontal="center"/>
    </xf>
    <xf numFmtId="0" fontId="11" fillId="0" borderId="13" xfId="0" applyFont="1" applyBorder="1" applyAlignment="1"/>
    <xf numFmtId="0" fontId="11" fillId="0" borderId="14" xfId="0" applyFont="1" applyBorder="1" applyAlignment="1"/>
    <xf numFmtId="0" fontId="11" fillId="0" borderId="15" xfId="0" applyFont="1" applyBorder="1" applyAlignment="1"/>
    <xf numFmtId="0" fontId="8" fillId="10" borderId="0" xfId="0" applyFont="1" applyFill="1" applyAlignment="1">
      <alignment wrapText="1"/>
    </xf>
    <xf numFmtId="0" fontId="16" fillId="0" borderId="0" xfId="0" applyFont="1" applyAlignment="1">
      <alignment wrapText="1"/>
    </xf>
    <xf numFmtId="0" fontId="0" fillId="0" borderId="0" xfId="0" applyAlignment="1">
      <alignment wrapText="1"/>
    </xf>
    <xf numFmtId="0" fontId="3" fillId="5" borderId="0" xfId="0" applyFont="1" applyFill="1" applyAlignment="1">
      <alignment horizontal="right" wrapText="1"/>
    </xf>
    <xf numFmtId="0" fontId="22" fillId="0" borderId="0" xfId="0" applyFont="1" applyAlignment="1">
      <alignment horizontal="right" wrapText="1"/>
    </xf>
    <xf numFmtId="0" fontId="22" fillId="0" borderId="18" xfId="0" applyFont="1" applyBorder="1" applyAlignment="1">
      <alignment horizontal="right" wrapText="1"/>
    </xf>
    <xf numFmtId="0" fontId="0" fillId="0" borderId="19" xfId="0" applyFont="1" applyFill="1" applyBorder="1" applyAlignment="1">
      <alignment horizontal="left" vertical="top" wrapText="1"/>
    </xf>
    <xf numFmtId="0" fontId="0" fillId="0" borderId="3" xfId="0" applyFont="1" applyBorder="1" applyAlignment="1">
      <alignment horizontal="left" vertical="top" wrapText="1"/>
    </xf>
    <xf numFmtId="0" fontId="0" fillId="0" borderId="20" xfId="0" applyFont="1" applyBorder="1" applyAlignment="1">
      <alignment horizontal="left" vertical="top" wrapText="1"/>
    </xf>
    <xf numFmtId="0" fontId="0" fillId="0" borderId="19" xfId="0" applyFill="1" applyBorder="1" applyAlignment="1">
      <alignment horizontal="left" vertical="top" wrapText="1"/>
    </xf>
    <xf numFmtId="0" fontId="34" fillId="0" borderId="13" xfId="0" applyFont="1" applyBorder="1" applyAlignment="1"/>
  </cellXfs>
  <cellStyles count="238">
    <cellStyle name="Comma" xfId="237"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workbookViewId="0">
      <selection activeCell="B19" sqref="B19"/>
    </sheetView>
  </sheetViews>
  <sheetFormatPr defaultColWidth="8.85546875" defaultRowHeight="15" x14ac:dyDescent="0.25"/>
  <cols>
    <col min="1" max="1" width="42.28515625" style="86" customWidth="1"/>
    <col min="2" max="2" width="100.28515625" style="85" customWidth="1"/>
  </cols>
  <sheetData>
    <row r="1" spans="1:2" ht="28.5" x14ac:dyDescent="0.25">
      <c r="A1" s="213" t="s">
        <v>85</v>
      </c>
      <c r="B1" s="214"/>
    </row>
    <row r="2" spans="1:2" ht="43.5" customHeight="1" x14ac:dyDescent="0.25">
      <c r="A2" s="211" t="s">
        <v>39</v>
      </c>
      <c r="B2" s="212"/>
    </row>
    <row r="3" spans="1:2" ht="48.75" customHeight="1" x14ac:dyDescent="0.25">
      <c r="A3" s="209" t="s">
        <v>75</v>
      </c>
      <c r="B3" s="210"/>
    </row>
    <row r="4" spans="1:2" ht="18.75" x14ac:dyDescent="0.25">
      <c r="A4" s="84"/>
    </row>
    <row r="5" spans="1:2" ht="59.25" customHeight="1" x14ac:dyDescent="0.25">
      <c r="A5" s="87" t="s">
        <v>52</v>
      </c>
      <c r="B5" s="88" t="s">
        <v>153</v>
      </c>
    </row>
    <row r="6" spans="1:2" ht="75" customHeight="1" x14ac:dyDescent="0.25">
      <c r="A6" s="86" t="s">
        <v>57</v>
      </c>
      <c r="B6" s="85" t="s">
        <v>141</v>
      </c>
    </row>
    <row r="7" spans="1:2" ht="110.25" customHeight="1" x14ac:dyDescent="0.25">
      <c r="A7" s="87" t="s">
        <v>58</v>
      </c>
      <c r="B7" s="88" t="s">
        <v>154</v>
      </c>
    </row>
    <row r="8" spans="1:2" ht="81.75" customHeight="1" x14ac:dyDescent="0.25">
      <c r="A8" s="86" t="s">
        <v>121</v>
      </c>
      <c r="B8" s="85" t="s">
        <v>142</v>
      </c>
    </row>
    <row r="9" spans="1:2" ht="73.5" customHeight="1" x14ac:dyDescent="0.25">
      <c r="A9" s="87" t="s">
        <v>122</v>
      </c>
      <c r="B9" s="88" t="s">
        <v>155</v>
      </c>
    </row>
    <row r="10" spans="1:2" ht="81.75" customHeight="1" x14ac:dyDescent="0.25">
      <c r="A10" s="86" t="s">
        <v>115</v>
      </c>
      <c r="B10" s="85" t="s">
        <v>117</v>
      </c>
    </row>
    <row r="11" spans="1:2" ht="67.5" customHeight="1" x14ac:dyDescent="0.25">
      <c r="A11" s="87" t="s">
        <v>116</v>
      </c>
      <c r="B11" s="88" t="s">
        <v>118</v>
      </c>
    </row>
    <row r="12" spans="1:2" ht="61.5" customHeight="1" x14ac:dyDescent="0.25">
      <c r="A12" s="86" t="s">
        <v>78</v>
      </c>
      <c r="B12" s="85" t="s">
        <v>156</v>
      </c>
    </row>
    <row r="13" spans="1:2" ht="45" x14ac:dyDescent="0.25">
      <c r="A13" s="87" t="s">
        <v>59</v>
      </c>
      <c r="B13" s="88" t="s">
        <v>60</v>
      </c>
    </row>
    <row r="14" spans="1:2" ht="42.75" customHeight="1" x14ac:dyDescent="0.25">
      <c r="A14" s="86" t="s">
        <v>67</v>
      </c>
      <c r="B14" s="85" t="s">
        <v>123</v>
      </c>
    </row>
    <row r="15" spans="1:2" ht="39" customHeight="1" x14ac:dyDescent="0.25">
      <c r="A15" s="87" t="s">
        <v>68</v>
      </c>
      <c r="B15" s="88" t="s">
        <v>61</v>
      </c>
    </row>
    <row r="16" spans="1:2" ht="58.5" customHeight="1" x14ac:dyDescent="0.25">
      <c r="A16" s="86" t="s">
        <v>69</v>
      </c>
      <c r="B16" s="85" t="s">
        <v>157</v>
      </c>
    </row>
    <row r="17" spans="1:2" ht="81" customHeight="1" x14ac:dyDescent="0.25">
      <c r="A17" s="87" t="s">
        <v>70</v>
      </c>
      <c r="B17" s="88" t="s">
        <v>158</v>
      </c>
    </row>
    <row r="18" spans="1:2" ht="74.25" customHeight="1" x14ac:dyDescent="0.25">
      <c r="A18" s="86" t="s">
        <v>71</v>
      </c>
      <c r="B18" s="85" t="s">
        <v>159</v>
      </c>
    </row>
    <row r="19" spans="1:2" ht="103.5" customHeight="1" x14ac:dyDescent="0.25">
      <c r="A19" s="87" t="s">
        <v>66</v>
      </c>
      <c r="B19" s="88" t="s">
        <v>161</v>
      </c>
    </row>
    <row r="20" spans="1:2" ht="102" customHeight="1" x14ac:dyDescent="0.25">
      <c r="A20" s="86" t="s">
        <v>72</v>
      </c>
      <c r="B20" s="85" t="s">
        <v>162</v>
      </c>
    </row>
    <row r="21" spans="1:2" ht="50.25" customHeight="1" x14ac:dyDescent="0.25">
      <c r="A21" s="87" t="s">
        <v>86</v>
      </c>
      <c r="B21" s="88" t="s">
        <v>163</v>
      </c>
    </row>
    <row r="22" spans="1:2" ht="49.5" customHeight="1" x14ac:dyDescent="0.25">
      <c r="A22" s="86" t="s">
        <v>73</v>
      </c>
      <c r="B22" s="85" t="s">
        <v>164</v>
      </c>
    </row>
  </sheetData>
  <mergeCells count="3">
    <mergeCell ref="A3:B3"/>
    <mergeCell ref="A2:B2"/>
    <mergeCell ref="A1:B1"/>
  </mergeCells>
  <pageMargins left="0.7" right="0.7" top="0.75" bottom="0.75" header="0.3" footer="0.3"/>
  <pageSetup scale="85" fitToHeight="0" orientation="landscape"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97" workbookViewId="0">
      <selection activeCell="G135" sqref="G135"/>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226</v>
      </c>
      <c r="C2" s="221"/>
      <c r="D2" s="221"/>
      <c r="E2" s="221"/>
      <c r="F2" s="222"/>
    </row>
    <row r="3" spans="1:11" ht="13.5" customHeight="1" thickBot="1" x14ac:dyDescent="0.35">
      <c r="A3" s="3"/>
      <c r="B3" s="2"/>
      <c r="C3" s="2"/>
    </row>
    <row r="4" spans="1:11" ht="16.5" thickBot="1" x14ac:dyDescent="0.3">
      <c r="A4" s="6" t="s">
        <v>1</v>
      </c>
      <c r="B4" s="217" t="s">
        <v>227</v>
      </c>
      <c r="C4" s="218"/>
      <c r="D4" s="63" t="s">
        <v>2</v>
      </c>
      <c r="E4" s="79">
        <v>42263</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v>1731</v>
      </c>
      <c r="D17" s="4"/>
      <c r="E17" s="4"/>
      <c r="F17" s="4"/>
      <c r="G17" s="4"/>
      <c r="K17"/>
    </row>
    <row r="18" spans="1:12" x14ac:dyDescent="0.25">
      <c r="A18" s="57" t="s">
        <v>152</v>
      </c>
      <c r="B18" s="57"/>
      <c r="C18" s="17">
        <v>1471</v>
      </c>
      <c r="D18" s="4"/>
      <c r="E18" s="4"/>
      <c r="F18" s="4"/>
      <c r="G18" s="4"/>
      <c r="K18"/>
    </row>
    <row r="19" spans="1:12" x14ac:dyDescent="0.25">
      <c r="A19" s="56" t="s">
        <v>51</v>
      </c>
      <c r="B19" s="56"/>
      <c r="C19" s="17">
        <v>0</v>
      </c>
      <c r="D19" s="4"/>
      <c r="E19" s="4"/>
      <c r="F19" s="4"/>
      <c r="G19" s="4"/>
      <c r="K19"/>
    </row>
    <row r="20" spans="1:12" x14ac:dyDescent="0.25">
      <c r="A20" s="57" t="s">
        <v>41</v>
      </c>
      <c r="B20" s="57"/>
      <c r="C20" s="17">
        <v>0</v>
      </c>
      <c r="D20" s="4"/>
      <c r="E20" s="4"/>
      <c r="F20" s="4"/>
      <c r="G20" s="4"/>
      <c r="K20"/>
    </row>
    <row r="21" spans="1:12" x14ac:dyDescent="0.25">
      <c r="A21" s="56" t="s">
        <v>49</v>
      </c>
      <c r="B21" s="56"/>
      <c r="C21" s="81">
        <v>575</v>
      </c>
      <c r="D21" s="4"/>
      <c r="E21" s="4"/>
      <c r="F21" s="4"/>
      <c r="G21" s="4"/>
      <c r="K21"/>
    </row>
    <row r="22" spans="1:12" s="11" customFormat="1" x14ac:dyDescent="0.25">
      <c r="A22" s="35"/>
      <c r="B22" s="83" t="s">
        <v>50</v>
      </c>
      <c r="C22" s="82">
        <f>SUM(C17:C21)</f>
        <v>3777</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v>118</v>
      </c>
      <c r="D26" s="17">
        <v>130</v>
      </c>
      <c r="E26" s="17">
        <v>130</v>
      </c>
      <c r="F26" s="17">
        <v>1900</v>
      </c>
      <c r="G26" s="17">
        <v>1900</v>
      </c>
      <c r="H26" s="17">
        <v>69</v>
      </c>
      <c r="I26" s="17">
        <v>156</v>
      </c>
      <c r="J26" s="17">
        <v>557</v>
      </c>
      <c r="L26" s="11">
        <f>G26+I26</f>
        <v>2056</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v>170</v>
      </c>
      <c r="D54" s="17">
        <v>170</v>
      </c>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c r="D62" s="26"/>
      <c r="E62" s="26"/>
      <c r="F62" s="26"/>
      <c r="G62" s="26"/>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v>322</v>
      </c>
      <c r="D65" s="26">
        <v>629</v>
      </c>
      <c r="E65" s="26">
        <v>27</v>
      </c>
      <c r="F65" s="26">
        <v>38.5</v>
      </c>
      <c r="G65" s="26">
        <v>7.5</v>
      </c>
      <c r="H65" s="100"/>
      <c r="I65" s="100"/>
    </row>
    <row r="66" spans="1:11" ht="31.5" customHeight="1" x14ac:dyDescent="0.25">
      <c r="A66" s="226" t="s">
        <v>160</v>
      </c>
      <c r="B66" s="227"/>
      <c r="C66" s="227"/>
      <c r="D66" s="228"/>
      <c r="E66" s="26"/>
      <c r="F66" s="26"/>
      <c r="G66" s="99"/>
      <c r="H66" s="101"/>
      <c r="I66" s="102"/>
    </row>
    <row r="67" spans="1:11" ht="50.25" customHeight="1" x14ac:dyDescent="0.25">
      <c r="A67" s="229" t="s">
        <v>165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v>26</v>
      </c>
      <c r="D70" s="26">
        <v>9</v>
      </c>
      <c r="E70" s="17"/>
      <c r="F70" s="17"/>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c r="D73" s="17"/>
      <c r="E73" s="17"/>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v>11</v>
      </c>
      <c r="D76" s="17">
        <v>623</v>
      </c>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228</v>
      </c>
      <c r="B89" s="57"/>
      <c r="C89" s="26">
        <v>386</v>
      </c>
      <c r="D89" s="26"/>
      <c r="E89" s="26"/>
      <c r="F89" s="26">
        <v>11</v>
      </c>
      <c r="G89" s="26"/>
      <c r="H89" s="26"/>
      <c r="I89" s="26"/>
      <c r="J89" s="26"/>
    </row>
    <row r="90" spans="1:12" x14ac:dyDescent="0.25">
      <c r="A90" s="56" t="s">
        <v>229</v>
      </c>
      <c r="B90" s="95"/>
      <c r="C90" s="26"/>
      <c r="D90" s="26">
        <v>226</v>
      </c>
      <c r="E90" s="26"/>
      <c r="F90" s="26"/>
      <c r="G90" s="26"/>
      <c r="H90" s="26"/>
      <c r="I90" s="26"/>
      <c r="J90" s="26"/>
    </row>
    <row r="91" spans="1:12" x14ac:dyDescent="0.25">
      <c r="A91" s="57" t="s">
        <v>230</v>
      </c>
      <c r="B91" s="97"/>
      <c r="C91" s="26"/>
      <c r="D91" s="26"/>
      <c r="E91" s="26">
        <v>9</v>
      </c>
      <c r="F91" s="26">
        <v>1</v>
      </c>
      <c r="G91" s="26"/>
      <c r="H91" s="26">
        <v>8</v>
      </c>
      <c r="I91" s="26"/>
      <c r="J91" s="26"/>
    </row>
    <row r="92" spans="1:12" x14ac:dyDescent="0.25">
      <c r="A92" s="56" t="s">
        <v>231</v>
      </c>
      <c r="B92" s="95"/>
      <c r="C92" s="26">
        <v>120</v>
      </c>
      <c r="D92" s="26"/>
      <c r="E92" s="26"/>
      <c r="F92" s="26">
        <v>7</v>
      </c>
      <c r="G92" s="26"/>
      <c r="H92" s="26"/>
      <c r="I92" s="26"/>
      <c r="J92" s="26"/>
    </row>
    <row r="93" spans="1:12" x14ac:dyDescent="0.25">
      <c r="A93" s="57" t="s">
        <v>232</v>
      </c>
      <c r="B93" s="97"/>
      <c r="C93" s="26"/>
      <c r="D93" s="26">
        <v>88</v>
      </c>
      <c r="E93" s="26"/>
      <c r="F93" s="26"/>
      <c r="G93" s="26"/>
      <c r="H93" s="26"/>
      <c r="I93" s="26"/>
      <c r="J93" s="26"/>
    </row>
    <row r="94" spans="1:12" x14ac:dyDescent="0.25">
      <c r="A94" s="56" t="s">
        <v>233</v>
      </c>
      <c r="B94" s="95"/>
      <c r="C94" s="26"/>
      <c r="D94" s="26">
        <v>8</v>
      </c>
      <c r="E94" s="26"/>
      <c r="F94" s="26">
        <v>1</v>
      </c>
      <c r="G94" s="26"/>
      <c r="H94" s="26">
        <v>8</v>
      </c>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118</v>
      </c>
      <c r="D98" s="115">
        <f>SUM(D26:D31)</f>
        <v>130</v>
      </c>
      <c r="E98" s="115">
        <f>SUM(E26:E31)</f>
        <v>130</v>
      </c>
      <c r="F98" s="115"/>
      <c r="G98" s="115">
        <f>SUM(F26:F31)</f>
        <v>1900</v>
      </c>
      <c r="H98" s="115">
        <f>SUM(G26:G31)</f>
        <v>1900</v>
      </c>
      <c r="I98" s="115"/>
      <c r="J98" s="115">
        <f>SUM(H26:H31)</f>
        <v>69</v>
      </c>
      <c r="K98" s="115">
        <f>SUM(I26:I31)</f>
        <v>156</v>
      </c>
      <c r="L98" s="115">
        <f>SUM(J26:J31)</f>
        <v>557</v>
      </c>
      <c r="M98" s="116">
        <f>G98+J98</f>
        <v>1969</v>
      </c>
      <c r="N98" s="116">
        <f>H98+K98</f>
        <v>2056</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118</v>
      </c>
      <c r="D100" s="115">
        <f t="shared" ref="D100:L100" si="1">SUM(D98:D99)</f>
        <v>130</v>
      </c>
      <c r="E100" s="115">
        <f t="shared" si="1"/>
        <v>130</v>
      </c>
      <c r="F100" s="115"/>
      <c r="G100" s="115">
        <f t="shared" si="1"/>
        <v>1900</v>
      </c>
      <c r="H100" s="115">
        <f t="shared" si="1"/>
        <v>1900</v>
      </c>
      <c r="I100" s="115"/>
      <c r="J100" s="115">
        <f t="shared" si="1"/>
        <v>69</v>
      </c>
      <c r="K100" s="115">
        <f t="shared" si="1"/>
        <v>156</v>
      </c>
      <c r="L100" s="115">
        <f t="shared" si="1"/>
        <v>557</v>
      </c>
      <c r="M100" s="116">
        <f t="shared" si="0"/>
        <v>1969</v>
      </c>
      <c r="N100" s="116">
        <f t="shared" si="0"/>
        <v>2056</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170</v>
      </c>
      <c r="D104" s="115">
        <f>D54</f>
        <v>170</v>
      </c>
      <c r="E104" s="115">
        <f>D104</f>
        <v>170</v>
      </c>
      <c r="F104" s="115"/>
      <c r="G104" s="115"/>
      <c r="H104" s="115"/>
      <c r="I104" s="115"/>
      <c r="J104" s="115"/>
      <c r="K104" s="115"/>
      <c r="L104" s="115"/>
      <c r="M104" s="116">
        <f t="shared" si="0"/>
        <v>0</v>
      </c>
      <c r="N104" s="116">
        <f t="shared" si="0"/>
        <v>0</v>
      </c>
    </row>
    <row r="105" spans="1:14" x14ac:dyDescent="0.25">
      <c r="A105" s="118" t="s">
        <v>181</v>
      </c>
      <c r="B105" s="118"/>
      <c r="C105" s="119">
        <f>SUM(C100:C104)</f>
        <v>288</v>
      </c>
      <c r="D105" s="119">
        <f t="shared" ref="D105:L105" si="2">SUM(D100:D104)</f>
        <v>300</v>
      </c>
      <c r="E105" s="119">
        <f t="shared" si="2"/>
        <v>300</v>
      </c>
      <c r="F105" s="119">
        <f t="shared" si="2"/>
        <v>0</v>
      </c>
      <c r="G105" s="119">
        <f t="shared" si="2"/>
        <v>1900</v>
      </c>
      <c r="H105" s="119">
        <f t="shared" si="2"/>
        <v>1900</v>
      </c>
      <c r="I105" s="119"/>
      <c r="J105" s="119">
        <f t="shared" si="2"/>
        <v>69</v>
      </c>
      <c r="K105" s="119">
        <f t="shared" si="2"/>
        <v>156</v>
      </c>
      <c r="L105" s="119">
        <f t="shared" si="2"/>
        <v>557</v>
      </c>
      <c r="M105" s="120">
        <f t="shared" si="0"/>
        <v>1969</v>
      </c>
      <c r="N105" s="120">
        <f t="shared" si="0"/>
        <v>2056</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26</v>
      </c>
      <c r="D109" s="119"/>
      <c r="E109" s="119">
        <f>C65</f>
        <v>322</v>
      </c>
      <c r="F109" s="119">
        <f>D62+D70</f>
        <v>9</v>
      </c>
      <c r="G109" s="119">
        <f>E62+H65</f>
        <v>0</v>
      </c>
      <c r="H109" s="119">
        <f>F62+I65</f>
        <v>0</v>
      </c>
      <c r="I109" s="119"/>
      <c r="J109" s="119">
        <f>E65+E70</f>
        <v>27</v>
      </c>
      <c r="K109" s="119">
        <f>F65+G65+F70</f>
        <v>46</v>
      </c>
      <c r="L109" s="119">
        <f>D65</f>
        <v>629</v>
      </c>
      <c r="M109" s="120">
        <f t="shared" si="0"/>
        <v>27</v>
      </c>
      <c r="N109" s="120">
        <f t="shared" si="0"/>
        <v>46</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11</v>
      </c>
      <c r="D111" s="119">
        <f>D79+C76</f>
        <v>11</v>
      </c>
      <c r="E111" s="119">
        <f>E79+C76</f>
        <v>11</v>
      </c>
      <c r="F111" s="119"/>
      <c r="G111" s="119">
        <f>F79</f>
        <v>0</v>
      </c>
      <c r="H111" s="119">
        <f>G79</f>
        <v>0</v>
      </c>
      <c r="I111" s="119">
        <f>D76+D82</f>
        <v>623</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0</v>
      </c>
      <c r="D113" s="119">
        <f>D73</f>
        <v>0</v>
      </c>
      <c r="E113" s="119">
        <f>D73</f>
        <v>0</v>
      </c>
      <c r="F113" s="119"/>
      <c r="G113" s="119">
        <f>E73</f>
        <v>0</v>
      </c>
      <c r="H113" s="119">
        <f>E73</f>
        <v>0</v>
      </c>
      <c r="I113" s="119"/>
      <c r="J113" s="119"/>
      <c r="K113" s="119"/>
      <c r="L113" s="119"/>
      <c r="M113" s="120">
        <f t="shared" si="0"/>
        <v>0</v>
      </c>
      <c r="N113" s="120">
        <f t="shared" si="0"/>
        <v>0</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506</v>
      </c>
      <c r="D117" s="119">
        <f>SUM(D89:D96)</f>
        <v>322</v>
      </c>
      <c r="E117" s="119">
        <f>SUM(E89:E96)</f>
        <v>9</v>
      </c>
      <c r="F117" s="119">
        <f>SUM(F89:F96)</f>
        <v>20</v>
      </c>
      <c r="G117" s="119"/>
      <c r="H117" s="119"/>
      <c r="I117" s="119">
        <f>SUM(G89:G96)</f>
        <v>0</v>
      </c>
      <c r="J117" s="119">
        <f>SUM(H89:H96)</f>
        <v>16</v>
      </c>
      <c r="K117" s="119">
        <f>SUM(I89:I96)</f>
        <v>0</v>
      </c>
      <c r="L117" s="119">
        <f>SUM(J89:J96)</f>
        <v>0</v>
      </c>
      <c r="M117" s="120">
        <f t="shared" ref="M117:N117" si="4">G117+J117</f>
        <v>16</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831</v>
      </c>
      <c r="D119" s="124">
        <f t="shared" ref="D119:N119" si="5">D105+D107+D109+D111+D113+D115+D117</f>
        <v>633</v>
      </c>
      <c r="E119" s="124">
        <f t="shared" si="5"/>
        <v>642</v>
      </c>
      <c r="F119" s="124">
        <f t="shared" si="5"/>
        <v>29</v>
      </c>
      <c r="G119" s="124">
        <f t="shared" si="5"/>
        <v>1900</v>
      </c>
      <c r="H119" s="124">
        <f t="shared" si="5"/>
        <v>1900</v>
      </c>
      <c r="I119" s="124">
        <f t="shared" si="5"/>
        <v>623</v>
      </c>
      <c r="J119" s="124">
        <f t="shared" si="5"/>
        <v>112</v>
      </c>
      <c r="K119" s="124">
        <f t="shared" si="5"/>
        <v>202</v>
      </c>
      <c r="L119" s="124">
        <f t="shared" si="5"/>
        <v>1186</v>
      </c>
      <c r="M119" s="124">
        <f t="shared" si="5"/>
        <v>2012</v>
      </c>
      <c r="N119" s="124">
        <f t="shared" si="5"/>
        <v>2102</v>
      </c>
    </row>
    <row r="120" spans="1:14" ht="30.75" thickBot="1" x14ac:dyDescent="0.3">
      <c r="A120" s="7"/>
      <c r="H120" s="125" t="s">
        <v>189</v>
      </c>
      <c r="I120" s="126">
        <f>C22</f>
        <v>3777</v>
      </c>
    </row>
    <row r="121" spans="1:14" ht="30.75" thickBot="1" x14ac:dyDescent="0.3">
      <c r="A121" s="7"/>
      <c r="H121" s="125" t="s">
        <v>190</v>
      </c>
      <c r="I121" s="127">
        <f>SUM(I119:I120)</f>
        <v>4400</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100" workbookViewId="0">
      <selection activeCell="B123" sqref="B123"/>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234</v>
      </c>
      <c r="C2" s="221"/>
      <c r="D2" s="221"/>
      <c r="E2" s="221"/>
      <c r="F2" s="222"/>
    </row>
    <row r="3" spans="1:11" ht="13.5" customHeight="1" thickBot="1" x14ac:dyDescent="0.35">
      <c r="A3" s="3"/>
      <c r="B3" s="2"/>
      <c r="C3" s="2"/>
    </row>
    <row r="4" spans="1:11" ht="16.5" thickBot="1" x14ac:dyDescent="0.3">
      <c r="A4" s="6" t="s">
        <v>1</v>
      </c>
      <c r="B4" s="217" t="s">
        <v>235</v>
      </c>
      <c r="C4" s="218"/>
      <c r="D4" s="63" t="s">
        <v>2</v>
      </c>
      <c r="E4" s="79">
        <v>42286</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v>2542</v>
      </c>
      <c r="D17" s="4"/>
      <c r="E17" s="4"/>
      <c r="F17" s="4"/>
      <c r="G17" s="4"/>
      <c r="K17"/>
    </row>
    <row r="18" spans="1:12" x14ac:dyDescent="0.25">
      <c r="A18" s="57" t="s">
        <v>152</v>
      </c>
      <c r="B18" s="57"/>
      <c r="C18" s="17">
        <v>103</v>
      </c>
      <c r="D18" s="4"/>
      <c r="E18" s="4"/>
      <c r="F18" s="4"/>
      <c r="G18" s="4"/>
      <c r="K18"/>
    </row>
    <row r="19" spans="1:12" x14ac:dyDescent="0.25">
      <c r="A19" s="56" t="s">
        <v>51</v>
      </c>
      <c r="B19" s="56"/>
      <c r="C19" s="17">
        <v>118</v>
      </c>
      <c r="D19" s="4"/>
      <c r="E19" s="4"/>
      <c r="F19" s="4"/>
      <c r="G19" s="4"/>
      <c r="K19"/>
    </row>
    <row r="20" spans="1:12" x14ac:dyDescent="0.25">
      <c r="A20" s="57" t="s">
        <v>41</v>
      </c>
      <c r="B20" s="57"/>
      <c r="C20" s="17">
        <v>127</v>
      </c>
      <c r="D20" s="4"/>
      <c r="E20" s="4"/>
      <c r="F20" s="4"/>
      <c r="G20" s="4"/>
      <c r="K20"/>
    </row>
    <row r="21" spans="1:12" x14ac:dyDescent="0.25">
      <c r="A21" s="56" t="s">
        <v>49</v>
      </c>
      <c r="B21" s="56"/>
      <c r="C21" s="81">
        <v>192</v>
      </c>
      <c r="D21" s="4"/>
      <c r="E21" s="4"/>
      <c r="F21" s="4"/>
      <c r="G21" s="4"/>
      <c r="K21"/>
    </row>
    <row r="22" spans="1:12" s="11" customFormat="1" x14ac:dyDescent="0.25">
      <c r="A22" s="35"/>
      <c r="B22" s="83" t="s">
        <v>50</v>
      </c>
      <c r="C22" s="82">
        <f>SUM(C17:C21)</f>
        <v>3082</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v>48</v>
      </c>
      <c r="D26" s="17">
        <v>42</v>
      </c>
      <c r="E26" s="17">
        <v>42</v>
      </c>
      <c r="F26" s="17">
        <v>762</v>
      </c>
      <c r="G26" s="17">
        <v>766</v>
      </c>
      <c r="H26" s="17">
        <v>11</v>
      </c>
      <c r="I26" s="17">
        <v>22</v>
      </c>
      <c r="J26" s="17">
        <v>253</v>
      </c>
      <c r="L26" s="11">
        <f>G26+I26</f>
        <v>788</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v>230</v>
      </c>
      <c r="D54" s="17"/>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c r="D62" s="26"/>
      <c r="E62" s="26"/>
      <c r="F62" s="26"/>
      <c r="G62" s="26"/>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c r="D65" s="26"/>
      <c r="E65" s="26"/>
      <c r="F65" s="26"/>
      <c r="G65" s="26"/>
      <c r="H65" s="100"/>
      <c r="I65" s="100"/>
    </row>
    <row r="66" spans="1:11" ht="31.5" customHeight="1" x14ac:dyDescent="0.25">
      <c r="A66" s="226" t="s">
        <v>160</v>
      </c>
      <c r="B66" s="227"/>
      <c r="C66" s="227"/>
      <c r="D66" s="228"/>
      <c r="E66" s="26"/>
      <c r="F66" s="26"/>
      <c r="G66" s="99"/>
      <c r="H66" s="101"/>
      <c r="I66" s="102"/>
    </row>
    <row r="67" spans="1:11" ht="50.25" customHeight="1" x14ac:dyDescent="0.25">
      <c r="A67" s="229" t="s">
        <v>165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c r="D70" s="26"/>
      <c r="E70" s="17"/>
      <c r="F70" s="17"/>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v>25</v>
      </c>
      <c r="D73" s="17">
        <v>23</v>
      </c>
      <c r="E73" s="17">
        <v>141</v>
      </c>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48</v>
      </c>
      <c r="D98" s="115">
        <f>SUM(D26:D31)</f>
        <v>42</v>
      </c>
      <c r="E98" s="115">
        <f>SUM(E26:E31)</f>
        <v>42</v>
      </c>
      <c r="F98" s="115"/>
      <c r="G98" s="115">
        <f>SUM(F26:F31)</f>
        <v>762</v>
      </c>
      <c r="H98" s="115">
        <f>SUM(G26:G31)</f>
        <v>766</v>
      </c>
      <c r="I98" s="115"/>
      <c r="J98" s="115">
        <f>SUM(H26:H31)</f>
        <v>11</v>
      </c>
      <c r="K98" s="115">
        <f>SUM(I26:I31)</f>
        <v>22</v>
      </c>
      <c r="L98" s="115">
        <f>SUM(J26:J31)</f>
        <v>253</v>
      </c>
      <c r="M98" s="116">
        <f>G98+J98</f>
        <v>773</v>
      </c>
      <c r="N98" s="116">
        <f>H98+K98</f>
        <v>788</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48</v>
      </c>
      <c r="D100" s="115">
        <f t="shared" ref="D100:L100" si="1">SUM(D98:D99)</f>
        <v>42</v>
      </c>
      <c r="E100" s="115">
        <f t="shared" si="1"/>
        <v>42</v>
      </c>
      <c r="F100" s="115"/>
      <c r="G100" s="115">
        <f t="shared" si="1"/>
        <v>762</v>
      </c>
      <c r="H100" s="115">
        <f t="shared" si="1"/>
        <v>766</v>
      </c>
      <c r="I100" s="115"/>
      <c r="J100" s="115">
        <f t="shared" si="1"/>
        <v>11</v>
      </c>
      <c r="K100" s="115">
        <f t="shared" si="1"/>
        <v>22</v>
      </c>
      <c r="L100" s="115">
        <f t="shared" si="1"/>
        <v>253</v>
      </c>
      <c r="M100" s="116">
        <f t="shared" si="0"/>
        <v>773</v>
      </c>
      <c r="N100" s="116">
        <f t="shared" si="0"/>
        <v>788</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230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278</v>
      </c>
      <c r="D105" s="119">
        <f t="shared" ref="D105:L105" si="2">SUM(D100:D104)</f>
        <v>42</v>
      </c>
      <c r="E105" s="119">
        <f t="shared" si="2"/>
        <v>42</v>
      </c>
      <c r="F105" s="119">
        <f t="shared" si="2"/>
        <v>0</v>
      </c>
      <c r="G105" s="119">
        <f t="shared" si="2"/>
        <v>762</v>
      </c>
      <c r="H105" s="119">
        <f t="shared" si="2"/>
        <v>766</v>
      </c>
      <c r="I105" s="119"/>
      <c r="J105" s="119">
        <f t="shared" si="2"/>
        <v>11</v>
      </c>
      <c r="K105" s="119">
        <f t="shared" si="2"/>
        <v>22</v>
      </c>
      <c r="L105" s="119">
        <f t="shared" si="2"/>
        <v>253</v>
      </c>
      <c r="M105" s="120">
        <f t="shared" si="0"/>
        <v>773</v>
      </c>
      <c r="N105" s="120">
        <f t="shared" si="0"/>
        <v>788</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0</v>
      </c>
      <c r="D109" s="119"/>
      <c r="E109" s="119">
        <f>C65</f>
        <v>0</v>
      </c>
      <c r="F109" s="119">
        <f>D62+D70</f>
        <v>0</v>
      </c>
      <c r="G109" s="119">
        <f>E62+H65</f>
        <v>0</v>
      </c>
      <c r="H109" s="119">
        <f>F62+I65</f>
        <v>0</v>
      </c>
      <c r="I109" s="119"/>
      <c r="J109" s="119">
        <f>E65+E70</f>
        <v>0</v>
      </c>
      <c r="K109" s="119">
        <f>F65+G65+F70</f>
        <v>0</v>
      </c>
      <c r="L109" s="119">
        <f>D65</f>
        <v>0</v>
      </c>
      <c r="M109" s="120">
        <f t="shared" si="0"/>
        <v>0</v>
      </c>
      <c r="N109" s="120">
        <f t="shared" si="0"/>
        <v>0</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25</v>
      </c>
      <c r="D113" s="119">
        <f>D73</f>
        <v>23</v>
      </c>
      <c r="E113" s="119">
        <f>D73</f>
        <v>23</v>
      </c>
      <c r="F113" s="119"/>
      <c r="G113" s="119">
        <f>E73</f>
        <v>141</v>
      </c>
      <c r="H113" s="119">
        <f>E73</f>
        <v>141</v>
      </c>
      <c r="I113" s="119"/>
      <c r="J113" s="119"/>
      <c r="K113" s="119"/>
      <c r="L113" s="119"/>
      <c r="M113" s="120">
        <f t="shared" si="0"/>
        <v>141</v>
      </c>
      <c r="N113" s="120">
        <f t="shared" si="0"/>
        <v>141</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303</v>
      </c>
      <c r="D119" s="124">
        <f t="shared" ref="D119:N119" si="5">D105+D107+D109+D111+D113+D115+D117</f>
        <v>65</v>
      </c>
      <c r="E119" s="124">
        <f t="shared" si="5"/>
        <v>65</v>
      </c>
      <c r="F119" s="124">
        <f t="shared" si="5"/>
        <v>0</v>
      </c>
      <c r="G119" s="124">
        <f t="shared" si="5"/>
        <v>903</v>
      </c>
      <c r="H119" s="124">
        <f t="shared" si="5"/>
        <v>907</v>
      </c>
      <c r="I119" s="124">
        <f t="shared" si="5"/>
        <v>0</v>
      </c>
      <c r="J119" s="124">
        <f t="shared" si="5"/>
        <v>11</v>
      </c>
      <c r="K119" s="124">
        <f t="shared" si="5"/>
        <v>22</v>
      </c>
      <c r="L119" s="124">
        <f t="shared" si="5"/>
        <v>253</v>
      </c>
      <c r="M119" s="124">
        <f t="shared" si="5"/>
        <v>914</v>
      </c>
      <c r="N119" s="124">
        <f t="shared" si="5"/>
        <v>929</v>
      </c>
    </row>
    <row r="120" spans="1:14" ht="30.75" thickBot="1" x14ac:dyDescent="0.3">
      <c r="A120" s="7"/>
      <c r="H120" s="125" t="s">
        <v>189</v>
      </c>
      <c r="I120" s="126">
        <f>C22</f>
        <v>3082</v>
      </c>
    </row>
    <row r="121" spans="1:14" ht="30.75" thickBot="1" x14ac:dyDescent="0.3">
      <c r="A121" s="7"/>
      <c r="H121" s="125" t="s">
        <v>190</v>
      </c>
      <c r="I121" s="127">
        <f>SUM(I119:I120)</f>
        <v>3082</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207"/>
  <sheetViews>
    <sheetView topLeftCell="A61" workbookViewId="0">
      <selection activeCell="I68" sqref="I68"/>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236</v>
      </c>
      <c r="C2" s="221"/>
      <c r="D2" s="221"/>
      <c r="E2" s="221"/>
      <c r="F2" s="222"/>
    </row>
    <row r="3" spans="1:11" ht="13.5" customHeight="1" thickBot="1" x14ac:dyDescent="0.35">
      <c r="A3" s="3"/>
      <c r="B3" s="2"/>
      <c r="C3" s="2"/>
    </row>
    <row r="4" spans="1:11" ht="16.5" thickBot="1" x14ac:dyDescent="0.3">
      <c r="A4" s="6" t="s">
        <v>1</v>
      </c>
      <c r="B4" s="217" t="s">
        <v>237</v>
      </c>
      <c r="C4" s="218"/>
      <c r="D4" s="63" t="s">
        <v>2</v>
      </c>
      <c r="E4" s="79">
        <v>42263</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c r="D17" s="4"/>
      <c r="E17" s="4"/>
      <c r="F17" s="4"/>
      <c r="G17" s="4"/>
      <c r="K17"/>
    </row>
    <row r="18" spans="1:12" x14ac:dyDescent="0.25">
      <c r="A18" s="57" t="s">
        <v>152</v>
      </c>
      <c r="B18" s="57"/>
      <c r="C18" s="130">
        <v>1449</v>
      </c>
      <c r="D18" s="4"/>
      <c r="E18" s="4"/>
      <c r="F18" s="4"/>
      <c r="G18" s="4"/>
      <c r="K18"/>
    </row>
    <row r="19" spans="1:12" x14ac:dyDescent="0.25">
      <c r="A19" s="56" t="s">
        <v>51</v>
      </c>
      <c r="B19" s="56"/>
      <c r="C19" s="17"/>
      <c r="D19" s="4"/>
      <c r="E19" s="4"/>
      <c r="F19" s="4"/>
      <c r="G19" s="4"/>
      <c r="K19"/>
    </row>
    <row r="20" spans="1:12" x14ac:dyDescent="0.25">
      <c r="A20" s="57" t="s">
        <v>41</v>
      </c>
      <c r="B20" s="57"/>
      <c r="C20" s="17"/>
      <c r="D20" s="4"/>
      <c r="E20" s="4"/>
      <c r="F20" s="4"/>
      <c r="G20" s="4"/>
      <c r="K20"/>
    </row>
    <row r="21" spans="1:12" x14ac:dyDescent="0.25">
      <c r="A21" s="56" t="s">
        <v>49</v>
      </c>
      <c r="B21" s="56"/>
      <c r="C21" s="131">
        <v>650</v>
      </c>
      <c r="D21" s="4"/>
      <c r="E21" s="4"/>
      <c r="F21" s="4"/>
      <c r="G21" s="4"/>
      <c r="K21"/>
    </row>
    <row r="22" spans="1:12" s="11" customFormat="1" x14ac:dyDescent="0.25">
      <c r="A22" s="35"/>
      <c r="B22" s="83" t="s">
        <v>50</v>
      </c>
      <c r="C22" s="82">
        <f>SUM(C17:C21)</f>
        <v>2099</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v>83</v>
      </c>
      <c r="D26" s="17">
        <v>69</v>
      </c>
      <c r="E26" s="17">
        <v>73</v>
      </c>
      <c r="F26" s="130">
        <v>1314</v>
      </c>
      <c r="G26" s="132">
        <v>1328.34</v>
      </c>
      <c r="H26" s="17">
        <v>36</v>
      </c>
      <c r="I26" s="17">
        <v>36</v>
      </c>
      <c r="J26" s="17">
        <v>224</v>
      </c>
      <c r="L26" s="11">
        <f>G26+I26</f>
        <v>1364.34</v>
      </c>
    </row>
    <row r="27" spans="1:12" s="11" customFormat="1" x14ac:dyDescent="0.25">
      <c r="A27" s="15" t="s">
        <v>90</v>
      </c>
      <c r="B27" s="15"/>
      <c r="C27" s="17">
        <v>32</v>
      </c>
      <c r="D27" s="17">
        <v>29</v>
      </c>
      <c r="E27" s="17">
        <v>30</v>
      </c>
      <c r="F27" s="17">
        <v>682</v>
      </c>
      <c r="G27" s="132">
        <v>1117.33</v>
      </c>
      <c r="H27" s="17">
        <v>40</v>
      </c>
      <c r="I27" s="17">
        <v>80</v>
      </c>
      <c r="J27" s="17">
        <v>121</v>
      </c>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v>78</v>
      </c>
      <c r="D34" s="17">
        <v>107</v>
      </c>
      <c r="E34" s="17">
        <v>107</v>
      </c>
      <c r="F34" s="17">
        <v>1261</v>
      </c>
      <c r="G34" s="17">
        <v>1395</v>
      </c>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17">
        <v>78</v>
      </c>
      <c r="D41" s="17">
        <v>76</v>
      </c>
      <c r="E41" s="17">
        <v>76</v>
      </c>
      <c r="F41" s="17"/>
      <c r="G41" s="17"/>
      <c r="H41" s="17">
        <v>6</v>
      </c>
      <c r="I41" s="17">
        <v>6</v>
      </c>
      <c r="J41" s="17">
        <v>224</v>
      </c>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v>25</v>
      </c>
      <c r="D44" s="26">
        <v>24</v>
      </c>
      <c r="E44" s="26">
        <v>24</v>
      </c>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c r="D54" s="17"/>
      <c r="K54"/>
    </row>
    <row r="55" spans="1:13" ht="39" x14ac:dyDescent="0.25">
      <c r="A55" s="7"/>
      <c r="B55" s="58" t="s">
        <v>7</v>
      </c>
      <c r="C55" s="60" t="s">
        <v>62</v>
      </c>
      <c r="D55" s="60" t="s">
        <v>25</v>
      </c>
    </row>
    <row r="56" spans="1:13" x14ac:dyDescent="0.25">
      <c r="A56" s="15" t="s">
        <v>127</v>
      </c>
      <c r="B56" s="58" t="s">
        <v>8</v>
      </c>
      <c r="C56" s="61" t="s">
        <v>43</v>
      </c>
      <c r="D56" s="61" t="s">
        <v>4</v>
      </c>
      <c r="L56">
        <f>SUM(C57:C59)</f>
        <v>23</v>
      </c>
      <c r="M56">
        <f>SUM(D57:D59)</f>
        <v>3</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v>23</v>
      </c>
      <c r="D59" s="26">
        <v>3</v>
      </c>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129">
        <v>623</v>
      </c>
      <c r="D62" s="129">
        <v>12</v>
      </c>
      <c r="E62" s="129">
        <v>225</v>
      </c>
      <c r="F62" s="129">
        <v>377.5</v>
      </c>
      <c r="G62" s="26"/>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129">
        <v>156</v>
      </c>
      <c r="D65" s="129">
        <v>446</v>
      </c>
      <c r="E65" s="129">
        <v>10</v>
      </c>
      <c r="F65" s="129">
        <v>20</v>
      </c>
      <c r="G65" s="129">
        <v>0</v>
      </c>
      <c r="H65" s="133">
        <v>0</v>
      </c>
      <c r="I65" s="133">
        <v>0</v>
      </c>
    </row>
    <row r="66" spans="1:11" ht="31.5" customHeight="1" x14ac:dyDescent="0.25">
      <c r="A66" s="226" t="s">
        <v>160</v>
      </c>
      <c r="B66" s="227"/>
      <c r="C66" s="227"/>
      <c r="D66" s="228"/>
      <c r="E66" s="26"/>
      <c r="F66" s="26"/>
      <c r="G66" s="99"/>
      <c r="H66" s="101"/>
      <c r="I66" s="102"/>
    </row>
    <row r="67" spans="1:11" ht="50.25" customHeight="1" x14ac:dyDescent="0.25">
      <c r="A67" s="229" t="s">
        <v>165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c r="D70" s="26"/>
      <c r="E70" s="17"/>
      <c r="F70" s="17"/>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c r="D73" s="17"/>
      <c r="E73" s="17"/>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v>17</v>
      </c>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115</v>
      </c>
      <c r="D98" s="115">
        <f>SUM(D26:D31)</f>
        <v>98</v>
      </c>
      <c r="E98" s="115">
        <f>SUM(E26:E31)</f>
        <v>103</v>
      </c>
      <c r="F98" s="115"/>
      <c r="G98" s="115">
        <f>SUM(F26:F31)</f>
        <v>1996</v>
      </c>
      <c r="H98" s="115">
        <f>SUM(G26:G31)</f>
        <v>2445.67</v>
      </c>
      <c r="I98" s="115"/>
      <c r="J98" s="115">
        <f>SUM(H26:H31)</f>
        <v>76</v>
      </c>
      <c r="K98" s="115">
        <f>SUM(I26:I31)</f>
        <v>116</v>
      </c>
      <c r="L98" s="115">
        <f>SUM(J26:J31)</f>
        <v>345</v>
      </c>
      <c r="M98" s="116">
        <f>G98+J98</f>
        <v>2072</v>
      </c>
      <c r="N98" s="116">
        <f>H98+K98</f>
        <v>2561.67</v>
      </c>
    </row>
    <row r="99" spans="1:14" x14ac:dyDescent="0.25">
      <c r="A99" s="114" t="s">
        <v>175</v>
      </c>
      <c r="C99" s="115">
        <f>C34</f>
        <v>78</v>
      </c>
      <c r="D99" s="115">
        <f>D34</f>
        <v>107</v>
      </c>
      <c r="E99" s="115">
        <f>E34</f>
        <v>107</v>
      </c>
      <c r="F99" s="115"/>
      <c r="G99" s="115">
        <f>F34</f>
        <v>1261</v>
      </c>
      <c r="H99" s="115">
        <f>G34</f>
        <v>1395</v>
      </c>
      <c r="I99" s="115"/>
      <c r="J99" s="115"/>
      <c r="K99" s="115"/>
      <c r="L99" s="115"/>
      <c r="M99" s="116">
        <f t="shared" ref="M99:N113" si="0">G99+J99</f>
        <v>1261</v>
      </c>
      <c r="N99" s="116">
        <f t="shared" si="0"/>
        <v>1395</v>
      </c>
    </row>
    <row r="100" spans="1:14" x14ac:dyDescent="0.25">
      <c r="A100" s="117" t="s">
        <v>176</v>
      </c>
      <c r="C100" s="115">
        <f>SUM(C98:C99)</f>
        <v>193</v>
      </c>
      <c r="D100" s="115">
        <f t="shared" ref="D100:L100" si="1">SUM(D98:D99)</f>
        <v>205</v>
      </c>
      <c r="E100" s="115">
        <f t="shared" si="1"/>
        <v>210</v>
      </c>
      <c r="F100" s="115"/>
      <c r="G100" s="115">
        <f t="shared" si="1"/>
        <v>3257</v>
      </c>
      <c r="H100" s="115">
        <f t="shared" si="1"/>
        <v>3840.67</v>
      </c>
      <c r="I100" s="115"/>
      <c r="J100" s="115">
        <f t="shared" si="1"/>
        <v>76</v>
      </c>
      <c r="K100" s="115">
        <f t="shared" si="1"/>
        <v>116</v>
      </c>
      <c r="L100" s="115">
        <f t="shared" si="1"/>
        <v>345</v>
      </c>
      <c r="M100" s="116">
        <f t="shared" si="0"/>
        <v>3333</v>
      </c>
      <c r="N100" s="116">
        <f t="shared" si="0"/>
        <v>3956.67</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103</v>
      </c>
      <c r="D102" s="115">
        <f>SUM(D37:D44)</f>
        <v>100</v>
      </c>
      <c r="E102" s="115">
        <f>SUM(E37:E44)</f>
        <v>100</v>
      </c>
      <c r="F102" s="115"/>
      <c r="G102" s="115">
        <f>SUM(F37:F44)</f>
        <v>0</v>
      </c>
      <c r="H102" s="115">
        <f>SUM(G37:G44)</f>
        <v>0</v>
      </c>
      <c r="I102" s="115"/>
      <c r="J102" s="115">
        <f>SUM(H37:H44)</f>
        <v>6</v>
      </c>
      <c r="K102" s="115">
        <f>SUM(I37:I44)</f>
        <v>6</v>
      </c>
      <c r="L102" s="115">
        <f>SUM(J37:J44)</f>
        <v>224</v>
      </c>
      <c r="M102" s="116">
        <f t="shared" si="0"/>
        <v>6</v>
      </c>
      <c r="N102" s="116">
        <f t="shared" si="0"/>
        <v>6</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296</v>
      </c>
      <c r="D105" s="119">
        <f t="shared" ref="D105:L105" si="2">SUM(D100:D104)</f>
        <v>305</v>
      </c>
      <c r="E105" s="119">
        <f t="shared" si="2"/>
        <v>310</v>
      </c>
      <c r="F105" s="119">
        <f t="shared" si="2"/>
        <v>0</v>
      </c>
      <c r="G105" s="119">
        <f t="shared" si="2"/>
        <v>3257</v>
      </c>
      <c r="H105" s="119">
        <f t="shared" si="2"/>
        <v>3840.67</v>
      </c>
      <c r="I105" s="119"/>
      <c r="J105" s="119">
        <f t="shared" si="2"/>
        <v>82</v>
      </c>
      <c r="K105" s="119">
        <f t="shared" si="2"/>
        <v>122</v>
      </c>
      <c r="L105" s="119">
        <f t="shared" si="2"/>
        <v>569</v>
      </c>
      <c r="M105" s="120">
        <f t="shared" si="0"/>
        <v>3339</v>
      </c>
      <c r="N105" s="120">
        <f t="shared" si="0"/>
        <v>3962.67</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23</v>
      </c>
      <c r="D107" s="119"/>
      <c r="E107" s="119"/>
      <c r="F107" s="119">
        <f>SUM(D57:D59)</f>
        <v>3</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623</v>
      </c>
      <c r="D109" s="119"/>
      <c r="E109" s="119">
        <f>C65</f>
        <v>156</v>
      </c>
      <c r="F109" s="119">
        <f>D62+D70</f>
        <v>12</v>
      </c>
      <c r="G109" s="119">
        <f>E62+H65</f>
        <v>225</v>
      </c>
      <c r="H109" s="119">
        <f>F62+I65</f>
        <v>377.5</v>
      </c>
      <c r="I109" s="119"/>
      <c r="J109" s="119">
        <f>E65+E70</f>
        <v>10</v>
      </c>
      <c r="K109" s="119">
        <f>F65+G65+F70</f>
        <v>20</v>
      </c>
      <c r="L109" s="119">
        <f>D65</f>
        <v>446</v>
      </c>
      <c r="M109" s="120">
        <f t="shared" si="0"/>
        <v>235</v>
      </c>
      <c r="N109" s="120">
        <f t="shared" si="0"/>
        <v>397.5</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17</v>
      </c>
      <c r="D111" s="119">
        <f>D79+C76</f>
        <v>17</v>
      </c>
      <c r="E111" s="119">
        <f>E79+C76</f>
        <v>17</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0</v>
      </c>
      <c r="D113" s="119">
        <f>D73</f>
        <v>0</v>
      </c>
      <c r="E113" s="119">
        <f>D73</f>
        <v>0</v>
      </c>
      <c r="F113" s="119"/>
      <c r="G113" s="119">
        <f>E73</f>
        <v>0</v>
      </c>
      <c r="H113" s="119">
        <f>E73</f>
        <v>0</v>
      </c>
      <c r="I113" s="119"/>
      <c r="J113" s="119"/>
      <c r="K113" s="119"/>
      <c r="L113" s="119"/>
      <c r="M113" s="120">
        <f t="shared" si="0"/>
        <v>0</v>
      </c>
      <c r="N113" s="120">
        <f t="shared" si="0"/>
        <v>0</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959</v>
      </c>
      <c r="D119" s="124">
        <f t="shared" ref="D119:N119" si="5">D105+D107+D109+D111+D113+D115+D117</f>
        <v>322</v>
      </c>
      <c r="E119" s="124">
        <f t="shared" si="5"/>
        <v>483</v>
      </c>
      <c r="F119" s="124">
        <f t="shared" si="5"/>
        <v>15</v>
      </c>
      <c r="G119" s="124">
        <f t="shared" si="5"/>
        <v>3482</v>
      </c>
      <c r="H119" s="124">
        <f t="shared" si="5"/>
        <v>4218.17</v>
      </c>
      <c r="I119" s="124">
        <f t="shared" si="5"/>
        <v>0</v>
      </c>
      <c r="J119" s="124">
        <f t="shared" si="5"/>
        <v>92</v>
      </c>
      <c r="K119" s="124">
        <f t="shared" si="5"/>
        <v>142</v>
      </c>
      <c r="L119" s="124">
        <f t="shared" si="5"/>
        <v>1015</v>
      </c>
      <c r="M119" s="124">
        <f t="shared" si="5"/>
        <v>3574</v>
      </c>
      <c r="N119" s="124">
        <f t="shared" si="5"/>
        <v>4360.17</v>
      </c>
    </row>
    <row r="120" spans="1:14" ht="30.75" thickBot="1" x14ac:dyDescent="0.3">
      <c r="A120" s="7"/>
      <c r="H120" s="125" t="s">
        <v>189</v>
      </c>
      <c r="I120" s="126">
        <f>C22</f>
        <v>2099</v>
      </c>
    </row>
    <row r="121" spans="1:14" ht="30.75" thickBot="1" x14ac:dyDescent="0.3">
      <c r="A121" s="7"/>
      <c r="H121" s="125" t="s">
        <v>190</v>
      </c>
      <c r="I121" s="127">
        <f>SUM(I119:I120)</f>
        <v>2099</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100" workbookViewId="0">
      <selection activeCell="E16" sqref="E16"/>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239</v>
      </c>
      <c r="C2" s="221"/>
      <c r="D2" s="221"/>
      <c r="E2" s="221"/>
      <c r="F2" s="222"/>
    </row>
    <row r="3" spans="1:11" ht="13.5" customHeight="1" thickBot="1" x14ac:dyDescent="0.35">
      <c r="A3" s="3"/>
      <c r="B3" s="2"/>
      <c r="C3" s="2"/>
    </row>
    <row r="4" spans="1:11" ht="16.5" thickBot="1" x14ac:dyDescent="0.3">
      <c r="A4" s="6" t="s">
        <v>1</v>
      </c>
      <c r="B4" s="217" t="s">
        <v>240</v>
      </c>
      <c r="C4" s="218"/>
      <c r="D4" s="63" t="s">
        <v>2</v>
      </c>
      <c r="E4" s="79">
        <v>42269</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30">
        <v>16231</v>
      </c>
      <c r="D17" s="4"/>
      <c r="E17" s="4"/>
      <c r="F17" s="4"/>
      <c r="G17" s="4"/>
      <c r="K17"/>
    </row>
    <row r="18" spans="1:12" x14ac:dyDescent="0.25">
      <c r="A18" s="57" t="s">
        <v>152</v>
      </c>
      <c r="B18" s="57"/>
      <c r="C18" s="17"/>
      <c r="D18" s="4"/>
      <c r="E18" s="4"/>
      <c r="F18" s="4"/>
      <c r="G18" s="4"/>
      <c r="K18"/>
    </row>
    <row r="19" spans="1:12" x14ac:dyDescent="0.25">
      <c r="A19" s="56" t="s">
        <v>51</v>
      </c>
      <c r="B19" s="56"/>
      <c r="C19" s="17"/>
      <c r="D19" s="4"/>
      <c r="E19" s="4"/>
      <c r="F19" s="4"/>
      <c r="G19" s="4"/>
      <c r="K19"/>
    </row>
    <row r="20" spans="1:12" x14ac:dyDescent="0.25">
      <c r="A20" s="57" t="s">
        <v>41</v>
      </c>
      <c r="B20" s="57"/>
      <c r="C20" s="17"/>
      <c r="D20" s="4"/>
      <c r="E20" s="4"/>
      <c r="F20" s="4"/>
      <c r="G20" s="4"/>
      <c r="K20"/>
    </row>
    <row r="21" spans="1:12" x14ac:dyDescent="0.25">
      <c r="A21" s="56" t="s">
        <v>49</v>
      </c>
      <c r="B21" s="56"/>
      <c r="C21" s="81"/>
      <c r="D21" s="4"/>
      <c r="E21" s="4"/>
      <c r="F21" s="4"/>
      <c r="G21" s="4"/>
      <c r="K21"/>
    </row>
    <row r="22" spans="1:12" s="11" customFormat="1" x14ac:dyDescent="0.25">
      <c r="A22" s="35"/>
      <c r="B22" s="83" t="s">
        <v>50</v>
      </c>
      <c r="C22" s="82">
        <f>SUM(C17:C21)</f>
        <v>16231</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c r="D26" s="17"/>
      <c r="E26" s="17"/>
      <c r="F26" s="17"/>
      <c r="G26" s="17"/>
      <c r="H26" s="17"/>
      <c r="I26" s="17"/>
      <c r="J26" s="17"/>
      <c r="L26" s="11">
        <f>G26+I26</f>
        <v>0</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30">
        <v>1851</v>
      </c>
      <c r="D54" s="130">
        <v>1388</v>
      </c>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c r="D62" s="26"/>
      <c r="E62" s="26"/>
      <c r="F62" s="26"/>
      <c r="G62" s="26"/>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v>253</v>
      </c>
      <c r="D65" s="26">
        <v>260</v>
      </c>
      <c r="E65" s="26">
        <v>13</v>
      </c>
      <c r="F65" s="26">
        <v>22.5</v>
      </c>
      <c r="G65" s="26">
        <v>8</v>
      </c>
      <c r="H65" s="100"/>
      <c r="I65" s="100"/>
    </row>
    <row r="66" spans="1:11" ht="31.5" customHeight="1" x14ac:dyDescent="0.25">
      <c r="A66" s="226" t="s">
        <v>160</v>
      </c>
      <c r="B66" s="227"/>
      <c r="C66" s="227"/>
      <c r="D66" s="228"/>
      <c r="E66" s="26"/>
      <c r="F66" s="26"/>
      <c r="G66" s="99"/>
      <c r="H66" s="101"/>
      <c r="I66" s="102"/>
    </row>
    <row r="67" spans="1:11" ht="50.25" customHeight="1" x14ac:dyDescent="0.25">
      <c r="A67" s="229" t="s">
        <v>165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v>28</v>
      </c>
      <c r="D70" s="26">
        <v>4</v>
      </c>
      <c r="E70" s="17"/>
      <c r="F70" s="17"/>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c r="D73" s="17"/>
      <c r="E73" s="17"/>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0</v>
      </c>
      <c r="D98" s="115">
        <f>SUM(D26:D31)</f>
        <v>0</v>
      </c>
      <c r="E98" s="115">
        <f>SUM(E26:E31)</f>
        <v>0</v>
      </c>
      <c r="F98" s="115"/>
      <c r="G98" s="115">
        <f>SUM(F26:F31)</f>
        <v>0</v>
      </c>
      <c r="H98" s="115">
        <f>SUM(G26:G31)</f>
        <v>0</v>
      </c>
      <c r="I98" s="115"/>
      <c r="J98" s="115">
        <f>SUM(H26:H31)</f>
        <v>0</v>
      </c>
      <c r="K98" s="115">
        <f>SUM(I26:I31)</f>
        <v>0</v>
      </c>
      <c r="L98" s="115">
        <f>SUM(J26:J31)</f>
        <v>0</v>
      </c>
      <c r="M98" s="116">
        <f>G98+J98</f>
        <v>0</v>
      </c>
      <c r="N98" s="116">
        <f>H98+K98</f>
        <v>0</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0</v>
      </c>
      <c r="D100" s="115">
        <f t="shared" ref="D100:L100" si="1">SUM(D98:D99)</f>
        <v>0</v>
      </c>
      <c r="E100" s="115">
        <f t="shared" si="1"/>
        <v>0</v>
      </c>
      <c r="F100" s="115"/>
      <c r="G100" s="115">
        <f t="shared" si="1"/>
        <v>0</v>
      </c>
      <c r="H100" s="115">
        <f t="shared" si="1"/>
        <v>0</v>
      </c>
      <c r="I100" s="115"/>
      <c r="J100" s="115">
        <f t="shared" si="1"/>
        <v>0</v>
      </c>
      <c r="K100" s="115">
        <f t="shared" si="1"/>
        <v>0</v>
      </c>
      <c r="L100" s="115">
        <f t="shared" si="1"/>
        <v>0</v>
      </c>
      <c r="M100" s="116">
        <f t="shared" si="0"/>
        <v>0</v>
      </c>
      <c r="N100" s="116">
        <f t="shared" si="0"/>
        <v>0</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1851</v>
      </c>
      <c r="D104" s="115">
        <f>D54</f>
        <v>1388</v>
      </c>
      <c r="E104" s="115">
        <f>D104</f>
        <v>1388</v>
      </c>
      <c r="F104" s="115"/>
      <c r="G104" s="115"/>
      <c r="H104" s="115"/>
      <c r="I104" s="115"/>
      <c r="J104" s="115"/>
      <c r="K104" s="115"/>
      <c r="L104" s="115"/>
      <c r="M104" s="116">
        <f t="shared" si="0"/>
        <v>0</v>
      </c>
      <c r="N104" s="116">
        <f t="shared" si="0"/>
        <v>0</v>
      </c>
    </row>
    <row r="105" spans="1:14" x14ac:dyDescent="0.25">
      <c r="A105" s="118" t="s">
        <v>181</v>
      </c>
      <c r="B105" s="118"/>
      <c r="C105" s="119">
        <f>SUM(C100:C104)</f>
        <v>1851</v>
      </c>
      <c r="D105" s="119">
        <f t="shared" ref="D105:L105" si="2">SUM(D100:D104)</f>
        <v>1388</v>
      </c>
      <c r="E105" s="119">
        <f t="shared" si="2"/>
        <v>1388</v>
      </c>
      <c r="F105" s="119">
        <f t="shared" si="2"/>
        <v>0</v>
      </c>
      <c r="G105" s="119">
        <f t="shared" si="2"/>
        <v>0</v>
      </c>
      <c r="H105" s="119">
        <f t="shared" si="2"/>
        <v>0</v>
      </c>
      <c r="I105" s="119"/>
      <c r="J105" s="119">
        <f t="shared" si="2"/>
        <v>0</v>
      </c>
      <c r="K105" s="119">
        <f t="shared" si="2"/>
        <v>0</v>
      </c>
      <c r="L105" s="119">
        <f t="shared" si="2"/>
        <v>0</v>
      </c>
      <c r="M105" s="120">
        <f t="shared" si="0"/>
        <v>0</v>
      </c>
      <c r="N105" s="120">
        <f t="shared" si="0"/>
        <v>0</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28</v>
      </c>
      <c r="D109" s="119"/>
      <c r="E109" s="119">
        <f>C65</f>
        <v>253</v>
      </c>
      <c r="F109" s="119">
        <f>D62+D70</f>
        <v>4</v>
      </c>
      <c r="G109" s="119">
        <f>E62+H65</f>
        <v>0</v>
      </c>
      <c r="H109" s="119">
        <f>F62+I65</f>
        <v>0</v>
      </c>
      <c r="I109" s="119"/>
      <c r="J109" s="119">
        <f>E65+E70</f>
        <v>13</v>
      </c>
      <c r="K109" s="119">
        <f>F65+G65+F70</f>
        <v>30.5</v>
      </c>
      <c r="L109" s="119">
        <f>D65</f>
        <v>260</v>
      </c>
      <c r="M109" s="120">
        <f t="shared" si="0"/>
        <v>13</v>
      </c>
      <c r="N109" s="120">
        <f t="shared" si="0"/>
        <v>30.5</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0</v>
      </c>
      <c r="D113" s="119">
        <f>D73</f>
        <v>0</v>
      </c>
      <c r="E113" s="119">
        <f>D73</f>
        <v>0</v>
      </c>
      <c r="F113" s="119"/>
      <c r="G113" s="119">
        <f>E73</f>
        <v>0</v>
      </c>
      <c r="H113" s="119">
        <f>E73</f>
        <v>0</v>
      </c>
      <c r="I113" s="119"/>
      <c r="J113" s="119"/>
      <c r="K113" s="119"/>
      <c r="L113" s="119"/>
      <c r="M113" s="120">
        <f t="shared" si="0"/>
        <v>0</v>
      </c>
      <c r="N113" s="120">
        <f t="shared" si="0"/>
        <v>0</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1879</v>
      </c>
      <c r="D119" s="124">
        <f t="shared" ref="D119:N119" si="5">D105+D107+D109+D111+D113+D115+D117</f>
        <v>1388</v>
      </c>
      <c r="E119" s="124">
        <f t="shared" si="5"/>
        <v>1641</v>
      </c>
      <c r="F119" s="124">
        <f t="shared" si="5"/>
        <v>4</v>
      </c>
      <c r="G119" s="124">
        <f t="shared" si="5"/>
        <v>0</v>
      </c>
      <c r="H119" s="124">
        <f t="shared" si="5"/>
        <v>0</v>
      </c>
      <c r="I119" s="124">
        <f t="shared" si="5"/>
        <v>0</v>
      </c>
      <c r="J119" s="124">
        <f t="shared" si="5"/>
        <v>13</v>
      </c>
      <c r="K119" s="124">
        <f t="shared" si="5"/>
        <v>30.5</v>
      </c>
      <c r="L119" s="124">
        <f t="shared" si="5"/>
        <v>260</v>
      </c>
      <c r="M119" s="124">
        <f t="shared" si="5"/>
        <v>13</v>
      </c>
      <c r="N119" s="124">
        <f t="shared" si="5"/>
        <v>30.5</v>
      </c>
    </row>
    <row r="120" spans="1:14" ht="30.75" thickBot="1" x14ac:dyDescent="0.3">
      <c r="A120" s="7"/>
      <c r="H120" s="125" t="s">
        <v>189</v>
      </c>
      <c r="I120" s="126">
        <f>C22</f>
        <v>16231</v>
      </c>
    </row>
    <row r="121" spans="1:14" ht="30.75" thickBot="1" x14ac:dyDescent="0.3">
      <c r="A121" s="7"/>
      <c r="H121" s="125" t="s">
        <v>190</v>
      </c>
      <c r="I121" s="127">
        <f>SUM(I119:I120)</f>
        <v>16231</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85" workbookViewId="0">
      <selection activeCell="E16" sqref="E16"/>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241</v>
      </c>
      <c r="C2" s="221"/>
      <c r="D2" s="221"/>
      <c r="E2" s="221"/>
      <c r="F2" s="222"/>
    </row>
    <row r="3" spans="1:11" ht="13.5" customHeight="1" thickBot="1" x14ac:dyDescent="0.35">
      <c r="A3" s="3"/>
      <c r="B3" s="2"/>
      <c r="C3" s="2"/>
    </row>
    <row r="4" spans="1:11" ht="16.5" thickBot="1" x14ac:dyDescent="0.3">
      <c r="A4" s="6" t="s">
        <v>1</v>
      </c>
      <c r="B4" s="217" t="s">
        <v>242</v>
      </c>
      <c r="C4" s="218"/>
      <c r="D4" s="63" t="s">
        <v>2</v>
      </c>
      <c r="E4" s="79" t="s">
        <v>243</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v>4</v>
      </c>
      <c r="D17" s="4"/>
      <c r="E17" s="4"/>
      <c r="F17" s="4"/>
      <c r="G17" s="4"/>
      <c r="K17"/>
    </row>
    <row r="18" spans="1:12" x14ac:dyDescent="0.25">
      <c r="A18" s="57" t="s">
        <v>152</v>
      </c>
      <c r="B18" s="57"/>
      <c r="C18" s="17">
        <v>107</v>
      </c>
      <c r="D18" s="4"/>
      <c r="E18" s="4"/>
      <c r="F18" s="4"/>
      <c r="G18" s="4"/>
      <c r="K18"/>
    </row>
    <row r="19" spans="1:12" x14ac:dyDescent="0.25">
      <c r="A19" s="56" t="s">
        <v>51</v>
      </c>
      <c r="B19" s="56"/>
      <c r="C19" s="17">
        <v>324</v>
      </c>
      <c r="D19" s="4"/>
      <c r="E19" s="4"/>
      <c r="F19" s="4"/>
      <c r="G19" s="4"/>
      <c r="K19"/>
    </row>
    <row r="20" spans="1:12" x14ac:dyDescent="0.25">
      <c r="A20" s="57" t="s">
        <v>41</v>
      </c>
      <c r="B20" s="57"/>
      <c r="C20" s="17">
        <v>0</v>
      </c>
      <c r="D20" s="4"/>
      <c r="E20" s="4"/>
      <c r="F20" s="4"/>
      <c r="G20" s="4"/>
      <c r="K20"/>
    </row>
    <row r="21" spans="1:12" x14ac:dyDescent="0.25">
      <c r="A21" s="56" t="s">
        <v>49</v>
      </c>
      <c r="B21" s="56"/>
      <c r="C21" s="81"/>
      <c r="D21" s="4"/>
      <c r="E21" s="4"/>
      <c r="F21" s="4"/>
      <c r="G21" s="4"/>
      <c r="K21"/>
    </row>
    <row r="22" spans="1:12" s="11" customFormat="1" x14ac:dyDescent="0.25">
      <c r="A22" s="35"/>
      <c r="B22" s="83" t="s">
        <v>50</v>
      </c>
      <c r="C22" s="82">
        <f>SUM(C17:C21)</f>
        <v>435</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v>31</v>
      </c>
      <c r="D26" s="17">
        <v>31</v>
      </c>
      <c r="E26" s="17">
        <v>32</v>
      </c>
      <c r="F26" s="17">
        <v>751</v>
      </c>
      <c r="G26" s="17">
        <v>791.7</v>
      </c>
      <c r="H26" s="17">
        <v>14</v>
      </c>
      <c r="I26" s="17">
        <v>23</v>
      </c>
      <c r="J26" s="17">
        <v>126</v>
      </c>
      <c r="L26" s="11">
        <f>G26+I26</f>
        <v>814.7</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c r="D54" s="17"/>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c r="D62" s="26"/>
      <c r="E62" s="26"/>
      <c r="F62" s="26"/>
      <c r="G62" s="26"/>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v>18</v>
      </c>
      <c r="D65" s="26">
        <v>67</v>
      </c>
      <c r="E65" s="26">
        <v>5</v>
      </c>
      <c r="F65" s="26">
        <v>8</v>
      </c>
      <c r="G65" s="26">
        <v>4</v>
      </c>
      <c r="H65" s="100">
        <v>8</v>
      </c>
      <c r="I65" s="100">
        <v>6</v>
      </c>
    </row>
    <row r="66" spans="1:11" ht="31.5" customHeight="1" x14ac:dyDescent="0.25">
      <c r="A66" s="226" t="s">
        <v>160</v>
      </c>
      <c r="B66" s="227"/>
      <c r="C66" s="227"/>
      <c r="D66" s="228"/>
      <c r="E66" s="26"/>
      <c r="F66" s="26"/>
      <c r="G66" s="99"/>
      <c r="H66" s="101"/>
      <c r="I66" s="102"/>
    </row>
    <row r="67" spans="1:11" ht="50.25" customHeight="1" x14ac:dyDescent="0.25">
      <c r="A67" s="229" t="s">
        <v>165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c r="D70" s="26"/>
      <c r="E70" s="17"/>
      <c r="F70" s="17"/>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c r="D73" s="17"/>
      <c r="E73" s="17"/>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31</v>
      </c>
      <c r="D98" s="115">
        <f>SUM(D26:D31)</f>
        <v>31</v>
      </c>
      <c r="E98" s="115">
        <f>SUM(E26:E31)</f>
        <v>32</v>
      </c>
      <c r="F98" s="115"/>
      <c r="G98" s="115">
        <f>SUM(F26:F31)</f>
        <v>751</v>
      </c>
      <c r="H98" s="115">
        <f>SUM(G26:G31)</f>
        <v>791.7</v>
      </c>
      <c r="I98" s="115"/>
      <c r="J98" s="115">
        <f>SUM(H26:H31)</f>
        <v>14</v>
      </c>
      <c r="K98" s="115">
        <f>SUM(I26:I31)</f>
        <v>23</v>
      </c>
      <c r="L98" s="115">
        <f>SUM(J26:J31)</f>
        <v>126</v>
      </c>
      <c r="M98" s="116">
        <f>G98+J98</f>
        <v>765</v>
      </c>
      <c r="N98" s="116">
        <f>H98+K98</f>
        <v>814.7</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31</v>
      </c>
      <c r="D100" s="115">
        <f t="shared" ref="D100:L100" si="1">SUM(D98:D99)</f>
        <v>31</v>
      </c>
      <c r="E100" s="115">
        <f t="shared" si="1"/>
        <v>32</v>
      </c>
      <c r="F100" s="115"/>
      <c r="G100" s="115">
        <f t="shared" si="1"/>
        <v>751</v>
      </c>
      <c r="H100" s="115">
        <f t="shared" si="1"/>
        <v>791.7</v>
      </c>
      <c r="I100" s="115"/>
      <c r="J100" s="115">
        <f t="shared" si="1"/>
        <v>14</v>
      </c>
      <c r="K100" s="115">
        <f t="shared" si="1"/>
        <v>23</v>
      </c>
      <c r="L100" s="115">
        <f t="shared" si="1"/>
        <v>126</v>
      </c>
      <c r="M100" s="116">
        <f t="shared" si="0"/>
        <v>765</v>
      </c>
      <c r="N100" s="116">
        <f t="shared" si="0"/>
        <v>814.7</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31</v>
      </c>
      <c r="D105" s="119">
        <f t="shared" ref="D105:L105" si="2">SUM(D100:D104)</f>
        <v>31</v>
      </c>
      <c r="E105" s="119">
        <f t="shared" si="2"/>
        <v>32</v>
      </c>
      <c r="F105" s="119">
        <f t="shared" si="2"/>
        <v>0</v>
      </c>
      <c r="G105" s="119">
        <f t="shared" si="2"/>
        <v>751</v>
      </c>
      <c r="H105" s="119">
        <f t="shared" si="2"/>
        <v>791.7</v>
      </c>
      <c r="I105" s="119"/>
      <c r="J105" s="119">
        <f t="shared" si="2"/>
        <v>14</v>
      </c>
      <c r="K105" s="119">
        <f t="shared" si="2"/>
        <v>23</v>
      </c>
      <c r="L105" s="119">
        <f t="shared" si="2"/>
        <v>126</v>
      </c>
      <c r="M105" s="120">
        <f t="shared" si="0"/>
        <v>765</v>
      </c>
      <c r="N105" s="120">
        <f t="shared" si="0"/>
        <v>814.7</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0</v>
      </c>
      <c r="D109" s="119"/>
      <c r="E109" s="119">
        <f>C65</f>
        <v>18</v>
      </c>
      <c r="F109" s="119">
        <f>D62+D70</f>
        <v>0</v>
      </c>
      <c r="G109" s="119">
        <f>E62+H65</f>
        <v>8</v>
      </c>
      <c r="H109" s="119">
        <f>F62+I65</f>
        <v>6</v>
      </c>
      <c r="I109" s="119"/>
      <c r="J109" s="119">
        <f>E65+E70</f>
        <v>5</v>
      </c>
      <c r="K109" s="119">
        <f>F65+G65+F70</f>
        <v>12</v>
      </c>
      <c r="L109" s="119">
        <f>D65</f>
        <v>67</v>
      </c>
      <c r="M109" s="120">
        <f t="shared" si="0"/>
        <v>13</v>
      </c>
      <c r="N109" s="120">
        <f t="shared" si="0"/>
        <v>18</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0</v>
      </c>
      <c r="D113" s="119">
        <f>D73</f>
        <v>0</v>
      </c>
      <c r="E113" s="119">
        <f>D73</f>
        <v>0</v>
      </c>
      <c r="F113" s="119"/>
      <c r="G113" s="119">
        <f>E73</f>
        <v>0</v>
      </c>
      <c r="H113" s="119">
        <f>E73</f>
        <v>0</v>
      </c>
      <c r="I113" s="119"/>
      <c r="J113" s="119"/>
      <c r="K113" s="119"/>
      <c r="L113" s="119"/>
      <c r="M113" s="120">
        <f t="shared" si="0"/>
        <v>0</v>
      </c>
      <c r="N113" s="120">
        <f t="shared" si="0"/>
        <v>0</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31</v>
      </c>
      <c r="D119" s="124">
        <f t="shared" ref="D119:N119" si="5">D105+D107+D109+D111+D113+D115+D117</f>
        <v>31</v>
      </c>
      <c r="E119" s="124">
        <f t="shared" si="5"/>
        <v>50</v>
      </c>
      <c r="F119" s="124">
        <f t="shared" si="5"/>
        <v>0</v>
      </c>
      <c r="G119" s="124">
        <f t="shared" si="5"/>
        <v>759</v>
      </c>
      <c r="H119" s="124">
        <f t="shared" si="5"/>
        <v>797.7</v>
      </c>
      <c r="I119" s="124">
        <f t="shared" si="5"/>
        <v>0</v>
      </c>
      <c r="J119" s="124">
        <f t="shared" si="5"/>
        <v>19</v>
      </c>
      <c r="K119" s="124">
        <f t="shared" si="5"/>
        <v>35</v>
      </c>
      <c r="L119" s="124">
        <f t="shared" si="5"/>
        <v>193</v>
      </c>
      <c r="M119" s="124">
        <f t="shared" si="5"/>
        <v>778</v>
      </c>
      <c r="N119" s="124">
        <f t="shared" si="5"/>
        <v>832.7</v>
      </c>
    </row>
    <row r="120" spans="1:14" ht="30.75" thickBot="1" x14ac:dyDescent="0.3">
      <c r="A120" s="7"/>
      <c r="H120" s="125" t="s">
        <v>189</v>
      </c>
      <c r="I120" s="126">
        <f>C22</f>
        <v>435</v>
      </c>
    </row>
    <row r="121" spans="1:14" ht="30.75" thickBot="1" x14ac:dyDescent="0.3">
      <c r="A121" s="7"/>
      <c r="H121" s="125" t="s">
        <v>190</v>
      </c>
      <c r="I121" s="127">
        <f>SUM(I119:I120)</f>
        <v>435</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94" workbookViewId="0">
      <selection activeCell="F129" sqref="F129"/>
    </sheetView>
  </sheetViews>
  <sheetFormatPr defaultColWidth="8.85546875" defaultRowHeight="15" x14ac:dyDescent="0.25"/>
  <cols>
    <col min="1" max="1" width="47.7109375" customWidth="1"/>
    <col min="2" max="2" width="17.28515625" customWidth="1"/>
    <col min="3" max="3" width="17.42578125" style="162" customWidth="1"/>
    <col min="4" max="4" width="16.28515625" style="162" customWidth="1"/>
    <col min="5" max="5" width="17.42578125" style="162" customWidth="1"/>
    <col min="6" max="6" width="19.28515625" style="159" customWidth="1"/>
    <col min="7" max="7" width="16" style="159" customWidth="1"/>
    <col min="8" max="8" width="17.85546875" style="159" customWidth="1"/>
    <col min="9" max="9" width="19.42578125" style="159" customWidth="1"/>
    <col min="10" max="10" width="15.7109375" style="159" customWidth="1"/>
    <col min="11" max="11" width="8.85546875" style="159"/>
  </cols>
  <sheetData>
    <row r="1" spans="1:11" ht="27" thickBot="1" x14ac:dyDescent="0.45">
      <c r="A1" s="219" t="s">
        <v>143</v>
      </c>
      <c r="B1" s="219"/>
      <c r="C1" s="219"/>
      <c r="D1" s="219"/>
      <c r="E1" s="219"/>
      <c r="F1" s="219"/>
      <c r="G1" s="219"/>
      <c r="H1" s="219"/>
      <c r="I1" s="219"/>
    </row>
    <row r="2" spans="1:11" ht="27" thickBot="1" x14ac:dyDescent="0.45">
      <c r="A2" s="6" t="s">
        <v>0</v>
      </c>
      <c r="B2" s="220" t="s">
        <v>369</v>
      </c>
      <c r="C2" s="221"/>
      <c r="D2" s="221"/>
      <c r="E2" s="221"/>
      <c r="F2" s="222"/>
    </row>
    <row r="3" spans="1:11" ht="13.5" customHeight="1" thickBot="1" x14ac:dyDescent="0.35">
      <c r="A3" s="3"/>
      <c r="B3" s="2"/>
      <c r="C3" s="161"/>
    </row>
    <row r="4" spans="1:11" ht="16.5" thickBot="1" x14ac:dyDescent="0.3">
      <c r="A4" s="6" t="s">
        <v>1</v>
      </c>
      <c r="B4" s="217" t="s">
        <v>370</v>
      </c>
      <c r="C4" s="218"/>
      <c r="D4" s="163" t="s">
        <v>2</v>
      </c>
      <c r="E4" s="164">
        <v>42265</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165"/>
      <c r="D7" s="165"/>
      <c r="E7" s="165"/>
      <c r="F7" s="62"/>
      <c r="G7" s="62"/>
      <c r="H7" s="62"/>
      <c r="I7" s="12"/>
      <c r="J7" s="12"/>
      <c r="K7" s="12"/>
    </row>
    <row r="8" spans="1:11" x14ac:dyDescent="0.25">
      <c r="A8" s="36" t="s">
        <v>9</v>
      </c>
      <c r="B8" s="37"/>
      <c r="C8" s="166"/>
      <c r="D8" s="166"/>
      <c r="E8" s="166"/>
      <c r="F8" s="37"/>
      <c r="G8" s="106"/>
      <c r="H8" s="106"/>
      <c r="I8" s="64"/>
    </row>
    <row r="9" spans="1:11" x14ac:dyDescent="0.25">
      <c r="A9" s="38" t="s">
        <v>10</v>
      </c>
      <c r="B9" s="5"/>
      <c r="C9" s="167"/>
      <c r="D9" s="167"/>
      <c r="E9" s="167"/>
      <c r="F9" s="4"/>
      <c r="G9" s="4"/>
      <c r="H9" s="4"/>
      <c r="I9" s="39"/>
    </row>
    <row r="10" spans="1:11" x14ac:dyDescent="0.25">
      <c r="A10" s="38" t="s">
        <v>11</v>
      </c>
      <c r="B10" s="5"/>
      <c r="C10" s="167"/>
      <c r="D10" s="167"/>
      <c r="E10" s="167"/>
      <c r="F10" s="4"/>
      <c r="G10" s="4"/>
      <c r="H10" s="4"/>
      <c r="I10" s="39"/>
    </row>
    <row r="11" spans="1:11" x14ac:dyDescent="0.25">
      <c r="A11" s="38" t="s">
        <v>76</v>
      </c>
      <c r="B11" s="5"/>
      <c r="C11" s="167"/>
      <c r="D11" s="167"/>
      <c r="E11" s="167"/>
      <c r="F11" s="4"/>
      <c r="G11" s="4"/>
      <c r="H11" s="4"/>
      <c r="I11" s="39"/>
    </row>
    <row r="12" spans="1:11" x14ac:dyDescent="0.25">
      <c r="A12" s="107" t="s">
        <v>167</v>
      </c>
      <c r="B12" s="5"/>
      <c r="C12" s="167"/>
      <c r="D12" s="167"/>
      <c r="E12" s="167"/>
      <c r="F12" s="4"/>
      <c r="G12" s="4"/>
      <c r="H12" s="4"/>
      <c r="I12" s="39"/>
    </row>
    <row r="13" spans="1:11" x14ac:dyDescent="0.25">
      <c r="A13" s="38" t="s">
        <v>168</v>
      </c>
      <c r="B13" s="5"/>
      <c r="C13" s="167"/>
      <c r="D13" s="167"/>
      <c r="E13" s="167"/>
      <c r="F13" s="4"/>
      <c r="G13" s="4"/>
      <c r="H13" s="4"/>
      <c r="I13" s="39"/>
    </row>
    <row r="14" spans="1:11" ht="15.75" thickBot="1" x14ac:dyDescent="0.3">
      <c r="A14" s="40"/>
      <c r="B14" s="41"/>
      <c r="C14" s="168"/>
      <c r="D14" s="168"/>
      <c r="E14" s="168"/>
      <c r="F14" s="42"/>
      <c r="G14" s="42"/>
      <c r="H14" s="42"/>
      <c r="I14" s="43"/>
    </row>
    <row r="15" spans="1:11" ht="21" x14ac:dyDescent="0.35">
      <c r="A15" s="8"/>
      <c r="B15" s="76" t="s">
        <v>7</v>
      </c>
      <c r="C15" s="169" t="s">
        <v>23</v>
      </c>
      <c r="D15" s="167"/>
      <c r="E15" s="167"/>
      <c r="F15" s="4"/>
      <c r="G15" s="4"/>
      <c r="K15"/>
    </row>
    <row r="16" spans="1:11" ht="75" customHeight="1" x14ac:dyDescent="0.25">
      <c r="A16" s="75" t="s">
        <v>48</v>
      </c>
      <c r="B16" s="76" t="s">
        <v>8</v>
      </c>
      <c r="C16" s="170" t="s">
        <v>145</v>
      </c>
      <c r="D16" s="167"/>
      <c r="E16" s="167"/>
      <c r="F16" s="4"/>
      <c r="G16" s="4"/>
      <c r="K16"/>
    </row>
    <row r="17" spans="1:12" x14ac:dyDescent="0.25">
      <c r="A17" s="56" t="s">
        <v>22</v>
      </c>
      <c r="B17" s="56"/>
      <c r="C17" s="171">
        <v>142</v>
      </c>
      <c r="D17" s="167"/>
      <c r="E17" s="167"/>
      <c r="F17" s="4"/>
      <c r="G17" s="4"/>
      <c r="K17"/>
    </row>
    <row r="18" spans="1:12" x14ac:dyDescent="0.25">
      <c r="A18" s="57" t="s">
        <v>152</v>
      </c>
      <c r="B18" s="57"/>
      <c r="C18" s="171">
        <v>393</v>
      </c>
      <c r="D18" s="167"/>
      <c r="E18" s="167"/>
      <c r="F18" s="4"/>
      <c r="G18" s="4"/>
      <c r="K18"/>
    </row>
    <row r="19" spans="1:12" x14ac:dyDescent="0.25">
      <c r="A19" s="56" t="s">
        <v>371</v>
      </c>
      <c r="B19" s="56"/>
      <c r="C19" s="171">
        <v>65</v>
      </c>
      <c r="D19" s="167"/>
      <c r="E19" s="167"/>
      <c r="F19" s="4"/>
      <c r="G19" s="4"/>
      <c r="K19"/>
    </row>
    <row r="20" spans="1:12" x14ac:dyDescent="0.25">
      <c r="A20" s="57" t="s">
        <v>41</v>
      </c>
      <c r="B20" s="57"/>
      <c r="C20" s="171">
        <v>15</v>
      </c>
      <c r="D20" s="167"/>
      <c r="E20" s="167"/>
      <c r="F20" s="4"/>
      <c r="G20" s="4"/>
      <c r="K20"/>
    </row>
    <row r="21" spans="1:12" x14ac:dyDescent="0.25">
      <c r="A21" s="56" t="s">
        <v>372</v>
      </c>
      <c r="B21" s="56"/>
      <c r="C21" s="172">
        <v>466</v>
      </c>
      <c r="D21" s="167"/>
      <c r="E21" s="167"/>
      <c r="F21" s="4"/>
      <c r="G21" s="4"/>
      <c r="K21"/>
    </row>
    <row r="22" spans="1:12" s="11" customFormat="1" x14ac:dyDescent="0.25">
      <c r="A22" s="35"/>
      <c r="B22" s="83" t="s">
        <v>50</v>
      </c>
      <c r="C22" s="173">
        <f>SUM(C17:C21)</f>
        <v>1081</v>
      </c>
      <c r="D22" s="174"/>
      <c r="E22" s="174"/>
      <c r="F22" s="80"/>
      <c r="G22" s="80"/>
      <c r="H22" s="12"/>
      <c r="I22" s="12"/>
      <c r="J22" s="12"/>
    </row>
    <row r="23" spans="1:12" s="11" customFormat="1" x14ac:dyDescent="0.25">
      <c r="A23" s="35"/>
      <c r="B23" s="35"/>
      <c r="C23" s="174"/>
      <c r="D23" s="174"/>
      <c r="E23" s="174"/>
      <c r="F23" s="80"/>
      <c r="G23" s="80"/>
      <c r="H23" s="12"/>
      <c r="I23" s="12"/>
      <c r="J23" s="12"/>
    </row>
    <row r="24" spans="1:12" ht="56.25" customHeight="1" x14ac:dyDescent="0.35">
      <c r="A24" s="8"/>
      <c r="B24" s="13" t="s">
        <v>7</v>
      </c>
      <c r="C24" s="175" t="s">
        <v>62</v>
      </c>
      <c r="D24" s="175" t="s">
        <v>63</v>
      </c>
      <c r="E24" s="175" t="s">
        <v>64</v>
      </c>
      <c r="F24" s="33" t="s">
        <v>3</v>
      </c>
      <c r="G24" s="33" t="s">
        <v>14</v>
      </c>
      <c r="H24" s="33" t="s">
        <v>17</v>
      </c>
      <c r="I24" s="33" t="s">
        <v>18</v>
      </c>
      <c r="J24" s="33" t="s">
        <v>53</v>
      </c>
      <c r="K24"/>
    </row>
    <row r="25" spans="1:12" ht="35.25" customHeight="1" x14ac:dyDescent="0.25">
      <c r="A25" s="16" t="s">
        <v>12</v>
      </c>
      <c r="B25" s="13" t="s">
        <v>8</v>
      </c>
      <c r="C25" s="176" t="s">
        <v>5</v>
      </c>
      <c r="D25" s="176" t="s">
        <v>6</v>
      </c>
      <c r="E25" s="176" t="s">
        <v>5</v>
      </c>
      <c r="F25" s="14" t="s">
        <v>6</v>
      </c>
      <c r="G25" s="14" t="s">
        <v>6</v>
      </c>
      <c r="H25" s="14" t="s">
        <v>4</v>
      </c>
      <c r="I25" s="14" t="s">
        <v>4</v>
      </c>
      <c r="J25" s="14" t="s">
        <v>148</v>
      </c>
      <c r="K25"/>
    </row>
    <row r="26" spans="1:12" s="11" customFormat="1" x14ac:dyDescent="0.25">
      <c r="A26" s="27" t="s">
        <v>89</v>
      </c>
      <c r="B26" s="27"/>
      <c r="C26" s="171"/>
      <c r="D26" s="171"/>
      <c r="E26" s="171"/>
      <c r="F26" s="17"/>
      <c r="G26" s="17"/>
      <c r="H26" s="17"/>
      <c r="I26" s="17"/>
      <c r="J26" s="17"/>
      <c r="L26" s="11">
        <f>G26+I26</f>
        <v>0</v>
      </c>
    </row>
    <row r="27" spans="1:12" s="11" customFormat="1" x14ac:dyDescent="0.25">
      <c r="A27" s="15" t="s">
        <v>90</v>
      </c>
      <c r="B27" s="15"/>
      <c r="C27" s="171"/>
      <c r="D27" s="171"/>
      <c r="E27" s="171"/>
      <c r="F27" s="17"/>
      <c r="G27" s="17"/>
      <c r="H27" s="17"/>
      <c r="I27" s="17"/>
      <c r="J27" s="17"/>
    </row>
    <row r="28" spans="1:12" s="11" customFormat="1" x14ac:dyDescent="0.25">
      <c r="A28" s="27" t="s">
        <v>91</v>
      </c>
      <c r="B28" s="27"/>
      <c r="C28" s="171"/>
      <c r="D28" s="171"/>
      <c r="E28" s="171"/>
      <c r="F28" s="17"/>
      <c r="G28" s="17"/>
      <c r="H28" s="17"/>
      <c r="I28" s="17"/>
      <c r="J28" s="17"/>
    </row>
    <row r="29" spans="1:12" s="11" customFormat="1" x14ac:dyDescent="0.25">
      <c r="A29" s="15" t="s">
        <v>92</v>
      </c>
      <c r="B29" s="15"/>
      <c r="C29" s="171"/>
      <c r="D29" s="171"/>
      <c r="E29" s="171"/>
      <c r="F29" s="17"/>
      <c r="G29" s="17"/>
      <c r="H29" s="17"/>
      <c r="I29" s="17"/>
      <c r="J29" s="17"/>
    </row>
    <row r="30" spans="1:12" s="11" customFormat="1" x14ac:dyDescent="0.25">
      <c r="A30" s="27" t="s">
        <v>93</v>
      </c>
      <c r="B30" s="27"/>
      <c r="C30" s="171"/>
      <c r="D30" s="171"/>
      <c r="E30" s="171"/>
      <c r="F30" s="17"/>
      <c r="G30" s="17"/>
      <c r="H30" s="17"/>
      <c r="I30" s="17"/>
      <c r="J30" s="17"/>
    </row>
    <row r="31" spans="1:12" s="11" customFormat="1" x14ac:dyDescent="0.25">
      <c r="A31" s="15" t="s">
        <v>94</v>
      </c>
      <c r="B31" s="15"/>
      <c r="C31" s="171"/>
      <c r="D31" s="171"/>
      <c r="E31" s="171"/>
      <c r="F31" s="17"/>
      <c r="G31" s="17"/>
      <c r="H31" s="17"/>
      <c r="I31" s="17"/>
      <c r="J31" s="17"/>
    </row>
    <row r="32" spans="1:12" ht="39" x14ac:dyDescent="0.25">
      <c r="A32" s="7"/>
      <c r="B32" s="18" t="s">
        <v>7</v>
      </c>
      <c r="C32" s="177" t="s">
        <v>62</v>
      </c>
      <c r="D32" s="177" t="s">
        <v>63</v>
      </c>
      <c r="E32" s="177" t="s">
        <v>64</v>
      </c>
      <c r="F32" s="32" t="s">
        <v>3</v>
      </c>
      <c r="G32" s="32" t="s">
        <v>14</v>
      </c>
      <c r="K32"/>
    </row>
    <row r="33" spans="1:11" ht="23.25" x14ac:dyDescent="0.25">
      <c r="A33" s="7"/>
      <c r="B33" s="18" t="s">
        <v>8</v>
      </c>
      <c r="C33" s="178" t="s">
        <v>13</v>
      </c>
      <c r="D33" s="178" t="s">
        <v>13</v>
      </c>
      <c r="E33" s="178" t="s">
        <v>13</v>
      </c>
      <c r="F33" s="19" t="s">
        <v>13</v>
      </c>
      <c r="G33" s="19" t="s">
        <v>13</v>
      </c>
      <c r="K33"/>
    </row>
    <row r="34" spans="1:11" ht="36" customHeight="1" x14ac:dyDescent="0.25">
      <c r="A34" s="89" t="s">
        <v>149</v>
      </c>
      <c r="B34" s="18"/>
      <c r="C34" s="171"/>
      <c r="D34" s="171"/>
      <c r="E34" s="171"/>
      <c r="F34" s="17"/>
      <c r="G34" s="17"/>
      <c r="K34"/>
    </row>
    <row r="35" spans="1:11" ht="51.75" x14ac:dyDescent="0.25">
      <c r="A35" s="7"/>
      <c r="B35" s="24" t="s">
        <v>7</v>
      </c>
      <c r="C35" s="179" t="s">
        <v>62</v>
      </c>
      <c r="D35" s="179" t="s">
        <v>63</v>
      </c>
      <c r="E35" s="179" t="s">
        <v>64</v>
      </c>
      <c r="F35" s="34" t="s">
        <v>74</v>
      </c>
      <c r="G35" s="34" t="s">
        <v>77</v>
      </c>
      <c r="H35" s="34" t="s">
        <v>17</v>
      </c>
      <c r="I35" s="34" t="s">
        <v>18</v>
      </c>
      <c r="J35" s="34" t="s">
        <v>53</v>
      </c>
    </row>
    <row r="36" spans="1:11" ht="34.5" x14ac:dyDescent="0.25">
      <c r="A36" s="29" t="s">
        <v>24</v>
      </c>
      <c r="B36" s="24" t="s">
        <v>8</v>
      </c>
      <c r="C36" s="180" t="s">
        <v>55</v>
      </c>
      <c r="D36" s="180" t="s">
        <v>56</v>
      </c>
      <c r="E36" s="180" t="s">
        <v>55</v>
      </c>
      <c r="F36" s="25" t="s">
        <v>54</v>
      </c>
      <c r="G36" s="25" t="s">
        <v>54</v>
      </c>
      <c r="H36" s="25" t="s">
        <v>4</v>
      </c>
      <c r="I36" s="25" t="s">
        <v>4</v>
      </c>
      <c r="J36" s="25" t="s">
        <v>4</v>
      </c>
    </row>
    <row r="37" spans="1:11" x14ac:dyDescent="0.25">
      <c r="A37" s="31" t="s">
        <v>95</v>
      </c>
      <c r="B37" s="55"/>
      <c r="C37" s="181"/>
      <c r="D37" s="181"/>
      <c r="E37" s="181"/>
      <c r="F37" s="26"/>
      <c r="G37" s="26"/>
      <c r="H37" s="26"/>
      <c r="I37" s="26"/>
      <c r="J37" s="26"/>
    </row>
    <row r="38" spans="1:11" x14ac:dyDescent="0.25">
      <c r="A38" s="29" t="s">
        <v>96</v>
      </c>
      <c r="B38" s="29"/>
      <c r="C38" s="181"/>
      <c r="D38" s="181"/>
      <c r="E38" s="181"/>
      <c r="F38" s="26"/>
      <c r="G38" s="26"/>
      <c r="H38" s="26"/>
      <c r="I38" s="26"/>
      <c r="J38" s="26"/>
    </row>
    <row r="39" spans="1:11" x14ac:dyDescent="0.25">
      <c r="A39" s="31" t="s">
        <v>97</v>
      </c>
      <c r="B39" s="55"/>
      <c r="C39" s="181">
        <v>44.38</v>
      </c>
      <c r="D39" s="181">
        <v>17.88</v>
      </c>
      <c r="E39" s="181">
        <v>17.88</v>
      </c>
      <c r="F39" s="26">
        <v>0</v>
      </c>
      <c r="G39" s="26">
        <v>0</v>
      </c>
      <c r="H39" s="26">
        <v>58</v>
      </c>
      <c r="I39" s="26">
        <v>131.5</v>
      </c>
      <c r="J39" s="26">
        <v>144</v>
      </c>
    </row>
    <row r="40" spans="1:11" x14ac:dyDescent="0.25">
      <c r="A40" s="29" t="s">
        <v>98</v>
      </c>
      <c r="B40" s="29"/>
      <c r="C40" s="181"/>
      <c r="D40" s="181"/>
      <c r="E40" s="181"/>
      <c r="F40" s="26"/>
      <c r="G40" s="26"/>
      <c r="H40" s="26"/>
      <c r="I40" s="26"/>
      <c r="J40" s="26"/>
    </row>
    <row r="41" spans="1:11" x14ac:dyDescent="0.25">
      <c r="A41" s="31" t="s">
        <v>166</v>
      </c>
      <c r="B41" s="31"/>
      <c r="C41" s="181"/>
      <c r="D41" s="181"/>
      <c r="E41" s="181"/>
      <c r="F41" s="26"/>
      <c r="G41" s="26"/>
      <c r="H41" s="26"/>
      <c r="I41" s="26"/>
      <c r="J41" s="26"/>
    </row>
    <row r="42" spans="1:11" x14ac:dyDescent="0.25">
      <c r="A42" s="29" t="s">
        <v>99</v>
      </c>
      <c r="B42" s="24"/>
      <c r="C42" s="181"/>
      <c r="D42" s="181"/>
      <c r="E42" s="181"/>
      <c r="F42" s="26"/>
      <c r="G42" s="26"/>
      <c r="H42" s="26"/>
      <c r="I42" s="26"/>
      <c r="J42" s="26"/>
    </row>
    <row r="43" spans="1:11" x14ac:dyDescent="0.25">
      <c r="A43" s="31" t="s">
        <v>15</v>
      </c>
      <c r="B43" s="31"/>
      <c r="C43" s="181"/>
      <c r="D43" s="181"/>
      <c r="E43" s="181"/>
      <c r="F43" s="26"/>
      <c r="G43" s="26"/>
      <c r="H43" s="26"/>
      <c r="I43" s="26"/>
      <c r="J43" s="26"/>
    </row>
    <row r="44" spans="1:11" x14ac:dyDescent="0.25">
      <c r="A44" s="29" t="s">
        <v>16</v>
      </c>
      <c r="B44" s="24"/>
      <c r="C44" s="181"/>
      <c r="D44" s="181"/>
      <c r="E44" s="181"/>
      <c r="F44" s="26"/>
      <c r="G44" s="26"/>
      <c r="H44" s="26"/>
      <c r="I44" s="26"/>
      <c r="J44" s="26"/>
    </row>
    <row r="45" spans="1:11" ht="51.75" x14ac:dyDescent="0.25">
      <c r="A45" s="7"/>
      <c r="B45" s="18" t="s">
        <v>7</v>
      </c>
      <c r="C45" s="177" t="s">
        <v>62</v>
      </c>
      <c r="D45" s="177" t="s">
        <v>63</v>
      </c>
      <c r="E45" s="177" t="s">
        <v>64</v>
      </c>
      <c r="F45" s="32" t="s">
        <v>25</v>
      </c>
      <c r="G45" s="32" t="s">
        <v>17</v>
      </c>
      <c r="H45" s="32" t="s">
        <v>18</v>
      </c>
      <c r="I45" s="32" t="s">
        <v>53</v>
      </c>
    </row>
    <row r="46" spans="1:11" x14ac:dyDescent="0.25">
      <c r="A46" s="7"/>
      <c r="B46" s="18" t="s">
        <v>8</v>
      </c>
      <c r="C46" s="178" t="s">
        <v>4</v>
      </c>
      <c r="D46" s="178" t="s">
        <v>4</v>
      </c>
      <c r="E46" s="178" t="s">
        <v>4</v>
      </c>
      <c r="F46" s="19" t="s">
        <v>4</v>
      </c>
      <c r="G46" s="19" t="s">
        <v>4</v>
      </c>
      <c r="H46" s="19" t="s">
        <v>4</v>
      </c>
      <c r="I46" s="19" t="s">
        <v>4</v>
      </c>
    </row>
    <row r="47" spans="1:11" x14ac:dyDescent="0.25">
      <c r="A47" s="28" t="s">
        <v>100</v>
      </c>
      <c r="B47" s="18"/>
      <c r="C47" s="171"/>
      <c r="D47" s="171"/>
      <c r="E47" s="171"/>
      <c r="F47" s="17"/>
      <c r="G47" s="17"/>
      <c r="H47" s="17"/>
      <c r="I47" s="17"/>
    </row>
    <row r="48" spans="1:11" ht="51.75" x14ac:dyDescent="0.25">
      <c r="A48" s="7"/>
      <c r="B48" s="44" t="s">
        <v>7</v>
      </c>
      <c r="C48" s="182" t="s">
        <v>62</v>
      </c>
      <c r="D48" s="182" t="s">
        <v>63</v>
      </c>
      <c r="E48" s="182" t="s">
        <v>64</v>
      </c>
      <c r="F48" s="45" t="s">
        <v>119</v>
      </c>
      <c r="G48" s="45" t="s">
        <v>120</v>
      </c>
      <c r="H48" s="45" t="s">
        <v>19</v>
      </c>
      <c r="I48" s="45" t="s">
        <v>21</v>
      </c>
      <c r="J48" s="45" t="s">
        <v>20</v>
      </c>
    </row>
    <row r="49" spans="1:13" ht="23.25" x14ac:dyDescent="0.25">
      <c r="A49" s="7"/>
      <c r="B49" s="44" t="s">
        <v>8</v>
      </c>
      <c r="C49" s="183" t="s">
        <v>5</v>
      </c>
      <c r="D49" s="183" t="s">
        <v>6</v>
      </c>
      <c r="E49" s="183" t="s">
        <v>5</v>
      </c>
      <c r="F49" s="46" t="s">
        <v>6</v>
      </c>
      <c r="G49" s="46" t="s">
        <v>6</v>
      </c>
      <c r="H49" s="47" t="s">
        <v>4</v>
      </c>
      <c r="I49" s="47" t="s">
        <v>4</v>
      </c>
      <c r="J49" s="47" t="s">
        <v>4</v>
      </c>
    </row>
    <row r="50" spans="1:13" x14ac:dyDescent="0.25">
      <c r="A50" s="48" t="s">
        <v>101</v>
      </c>
      <c r="B50" s="44"/>
      <c r="C50" s="171"/>
      <c r="D50" s="171"/>
      <c r="E50" s="171"/>
      <c r="F50" s="17"/>
      <c r="G50" s="17"/>
      <c r="H50" s="17"/>
      <c r="I50" s="17"/>
      <c r="J50" s="17"/>
    </row>
    <row r="51" spans="1:13" x14ac:dyDescent="0.25">
      <c r="A51" s="7"/>
    </row>
    <row r="52" spans="1:13" ht="26.25" customHeight="1" x14ac:dyDescent="0.25">
      <c r="A52" s="7"/>
      <c r="B52" s="51" t="s">
        <v>7</v>
      </c>
      <c r="C52" s="184" t="s">
        <v>62</v>
      </c>
      <c r="D52" s="184" t="s">
        <v>63</v>
      </c>
      <c r="K52"/>
    </row>
    <row r="53" spans="1:13" x14ac:dyDescent="0.25">
      <c r="A53" s="7"/>
      <c r="B53" s="51" t="s">
        <v>8</v>
      </c>
      <c r="C53" s="185" t="s">
        <v>4</v>
      </c>
      <c r="D53" s="185" t="s">
        <v>4</v>
      </c>
      <c r="K53"/>
    </row>
    <row r="54" spans="1:13" ht="21" customHeight="1" x14ac:dyDescent="0.25">
      <c r="A54" s="54" t="s">
        <v>102</v>
      </c>
      <c r="B54" s="51"/>
      <c r="C54" s="171">
        <v>18.36</v>
      </c>
      <c r="D54" s="171">
        <v>18.36</v>
      </c>
      <c r="K54"/>
    </row>
    <row r="55" spans="1:13" ht="39" x14ac:dyDescent="0.25">
      <c r="A55" s="7"/>
      <c r="B55" s="58" t="s">
        <v>7</v>
      </c>
      <c r="C55" s="186" t="s">
        <v>62</v>
      </c>
      <c r="D55" s="186" t="s">
        <v>25</v>
      </c>
    </row>
    <row r="56" spans="1:13" x14ac:dyDescent="0.25">
      <c r="A56" s="15" t="s">
        <v>127</v>
      </c>
      <c r="B56" s="58" t="s">
        <v>8</v>
      </c>
      <c r="C56" s="187" t="s">
        <v>43</v>
      </c>
      <c r="D56" s="187" t="s">
        <v>4</v>
      </c>
      <c r="L56">
        <f>SUM(C57:C59)</f>
        <v>0</v>
      </c>
      <c r="M56">
        <f>SUM(D57:D59)</f>
        <v>0</v>
      </c>
    </row>
    <row r="57" spans="1:13" x14ac:dyDescent="0.25">
      <c r="A57" s="27" t="s">
        <v>103</v>
      </c>
      <c r="B57" s="9"/>
      <c r="C57" s="181"/>
      <c r="D57" s="181"/>
      <c r="I57"/>
      <c r="J57"/>
      <c r="K57"/>
    </row>
    <row r="58" spans="1:13" x14ac:dyDescent="0.25">
      <c r="A58" s="15" t="s">
        <v>104</v>
      </c>
      <c r="B58" s="10"/>
      <c r="C58" s="181"/>
      <c r="D58" s="181"/>
      <c r="I58"/>
      <c r="J58"/>
      <c r="K58"/>
    </row>
    <row r="59" spans="1:13" x14ac:dyDescent="0.25">
      <c r="A59" s="27" t="s">
        <v>105</v>
      </c>
      <c r="B59" s="9"/>
      <c r="C59" s="181"/>
      <c r="D59" s="181"/>
      <c r="I59"/>
      <c r="J59"/>
      <c r="K59"/>
    </row>
    <row r="60" spans="1:13" ht="102.75" x14ac:dyDescent="0.25">
      <c r="A60" s="7"/>
      <c r="B60" s="24" t="s">
        <v>7</v>
      </c>
      <c r="C60" s="179" t="s">
        <v>65</v>
      </c>
      <c r="D60" s="179" t="s">
        <v>25</v>
      </c>
      <c r="E60" s="179" t="s">
        <v>29</v>
      </c>
      <c r="F60" s="34" t="s">
        <v>30</v>
      </c>
      <c r="G60" s="34" t="s">
        <v>31</v>
      </c>
      <c r="H60"/>
      <c r="I60"/>
      <c r="J60"/>
      <c r="K60"/>
    </row>
    <row r="61" spans="1:13" ht="45.75" x14ac:dyDescent="0.25">
      <c r="A61" s="35"/>
      <c r="B61" s="24" t="s">
        <v>8</v>
      </c>
      <c r="C61" s="180" t="s">
        <v>27</v>
      </c>
      <c r="D61" s="180" t="s">
        <v>28</v>
      </c>
      <c r="E61" s="180" t="s">
        <v>28</v>
      </c>
      <c r="F61" s="25" t="s">
        <v>28</v>
      </c>
      <c r="G61" s="25" t="s">
        <v>4</v>
      </c>
      <c r="H61"/>
      <c r="I61"/>
      <c r="J61"/>
      <c r="K61"/>
    </row>
    <row r="62" spans="1:13" x14ac:dyDescent="0.25">
      <c r="A62" s="29" t="s">
        <v>106</v>
      </c>
      <c r="B62" s="24"/>
      <c r="C62" s="181"/>
      <c r="D62" s="181"/>
      <c r="E62" s="181"/>
      <c r="F62" s="26"/>
      <c r="G62" s="26"/>
      <c r="H62"/>
      <c r="I62"/>
      <c r="J62"/>
      <c r="K62"/>
    </row>
    <row r="63" spans="1:13" ht="51.75" x14ac:dyDescent="0.25">
      <c r="A63" s="7"/>
      <c r="B63" s="18" t="s">
        <v>7</v>
      </c>
      <c r="C63" s="177" t="s">
        <v>33</v>
      </c>
      <c r="D63" s="177" t="s">
        <v>38</v>
      </c>
      <c r="E63" s="177" t="s">
        <v>34</v>
      </c>
      <c r="F63" s="32" t="s">
        <v>35</v>
      </c>
      <c r="G63" s="32" t="s">
        <v>36</v>
      </c>
      <c r="H63" s="32" t="s">
        <v>87</v>
      </c>
      <c r="I63" s="32" t="s">
        <v>32</v>
      </c>
      <c r="J63"/>
      <c r="K63"/>
    </row>
    <row r="64" spans="1:13" ht="72" customHeight="1" x14ac:dyDescent="0.25">
      <c r="A64" s="35"/>
      <c r="B64" s="18" t="s">
        <v>8</v>
      </c>
      <c r="C64" s="178" t="s">
        <v>169</v>
      </c>
      <c r="D64" s="178" t="s">
        <v>169</v>
      </c>
      <c r="E64" s="178" t="s">
        <v>37</v>
      </c>
      <c r="F64" s="19" t="s">
        <v>37</v>
      </c>
      <c r="G64" s="19" t="s">
        <v>37</v>
      </c>
      <c r="H64" s="19" t="s">
        <v>4</v>
      </c>
      <c r="I64" s="19" t="s">
        <v>4</v>
      </c>
    </row>
    <row r="65" spans="1:11" ht="24.75" customHeight="1" x14ac:dyDescent="0.25">
      <c r="A65" s="28" t="s">
        <v>107</v>
      </c>
      <c r="B65" s="18"/>
      <c r="C65" s="181"/>
      <c r="D65" s="181"/>
      <c r="E65" s="181"/>
      <c r="F65" s="26"/>
      <c r="G65" s="26"/>
      <c r="H65" s="100"/>
      <c r="I65" s="100"/>
    </row>
    <row r="66" spans="1:11" ht="31.5" customHeight="1" x14ac:dyDescent="0.25">
      <c r="A66" s="226" t="s">
        <v>160</v>
      </c>
      <c r="B66" s="227"/>
      <c r="C66" s="227"/>
      <c r="D66" s="228"/>
      <c r="E66" s="181"/>
      <c r="F66" s="26"/>
      <c r="G66" s="99"/>
      <c r="H66" s="101"/>
      <c r="I66" s="102"/>
    </row>
    <row r="67" spans="1:11" x14ac:dyDescent="0.25">
      <c r="A67" s="229" t="s">
        <v>165</v>
      </c>
      <c r="B67" s="230"/>
      <c r="C67" s="230"/>
      <c r="D67" s="231"/>
      <c r="E67" s="188"/>
      <c r="F67" s="103"/>
      <c r="G67" s="80"/>
      <c r="H67" s="104"/>
      <c r="I67" s="104"/>
    </row>
    <row r="68" spans="1:11" ht="64.5" x14ac:dyDescent="0.25">
      <c r="A68" s="7"/>
      <c r="B68" s="66" t="s">
        <v>7</v>
      </c>
      <c r="C68" s="189" t="s">
        <v>62</v>
      </c>
      <c r="D68" s="189" t="s">
        <v>25</v>
      </c>
      <c r="E68" s="190" t="s">
        <v>113</v>
      </c>
      <c r="F68" s="67" t="s">
        <v>114</v>
      </c>
    </row>
    <row r="69" spans="1:11" ht="23.25" x14ac:dyDescent="0.25">
      <c r="A69" s="35"/>
      <c r="B69" s="66" t="s">
        <v>8</v>
      </c>
      <c r="C69" s="191" t="s">
        <v>40</v>
      </c>
      <c r="D69" s="191" t="s">
        <v>40</v>
      </c>
      <c r="E69" s="191" t="s">
        <v>4</v>
      </c>
      <c r="F69" s="68" t="s">
        <v>4</v>
      </c>
    </row>
    <row r="70" spans="1:11" x14ac:dyDescent="0.25">
      <c r="A70" s="69" t="s">
        <v>108</v>
      </c>
      <c r="B70" s="70"/>
      <c r="C70" s="181"/>
      <c r="D70" s="181"/>
      <c r="E70" s="171"/>
      <c r="F70" s="17"/>
    </row>
    <row r="71" spans="1:11" ht="26.25" x14ac:dyDescent="0.25">
      <c r="A71" s="7"/>
      <c r="B71" s="22" t="s">
        <v>7</v>
      </c>
      <c r="C71" s="192" t="s">
        <v>62</v>
      </c>
      <c r="D71" s="192" t="s">
        <v>63</v>
      </c>
      <c r="E71" s="192" t="s">
        <v>140</v>
      </c>
      <c r="K71"/>
    </row>
    <row r="72" spans="1:11" ht="23.25" x14ac:dyDescent="0.25">
      <c r="A72" s="7"/>
      <c r="B72" s="22" t="s">
        <v>8</v>
      </c>
      <c r="C72" s="193" t="s">
        <v>42</v>
      </c>
      <c r="D72" s="193" t="s">
        <v>42</v>
      </c>
      <c r="E72" s="193" t="s">
        <v>42</v>
      </c>
      <c r="K72"/>
    </row>
    <row r="73" spans="1:11" x14ac:dyDescent="0.25">
      <c r="A73" s="30" t="s">
        <v>146</v>
      </c>
      <c r="B73" s="22"/>
      <c r="C73" s="171">
        <v>5</v>
      </c>
      <c r="D73" s="171">
        <v>5</v>
      </c>
      <c r="E73" s="171">
        <v>6</v>
      </c>
      <c r="K73"/>
    </row>
    <row r="74" spans="1:11" ht="51.75" x14ac:dyDescent="0.25">
      <c r="A74" s="7"/>
      <c r="B74" s="20" t="s">
        <v>7</v>
      </c>
      <c r="C74" s="194" t="s">
        <v>62</v>
      </c>
      <c r="D74" s="194" t="s">
        <v>83</v>
      </c>
      <c r="I74"/>
      <c r="J74"/>
      <c r="K74"/>
    </row>
    <row r="75" spans="1:11" ht="23.25" x14ac:dyDescent="0.25">
      <c r="A75" s="7"/>
      <c r="B75" s="20" t="s">
        <v>8</v>
      </c>
      <c r="C75" s="195" t="s">
        <v>139</v>
      </c>
      <c r="D75" s="195" t="s">
        <v>147</v>
      </c>
      <c r="I75"/>
      <c r="J75"/>
      <c r="K75"/>
    </row>
    <row r="76" spans="1:11" x14ac:dyDescent="0.25">
      <c r="A76" s="71" t="s">
        <v>109</v>
      </c>
      <c r="B76" s="20"/>
      <c r="C76" s="171"/>
      <c r="D76" s="171"/>
      <c r="J76"/>
      <c r="K76"/>
    </row>
    <row r="77" spans="1:11" ht="51.75" x14ac:dyDescent="0.25">
      <c r="A77" s="7"/>
      <c r="B77" s="24" t="s">
        <v>7</v>
      </c>
      <c r="C77" s="179" t="s">
        <v>62</v>
      </c>
      <c r="D77" s="179" t="s">
        <v>63</v>
      </c>
      <c r="E77" s="179" t="s">
        <v>64</v>
      </c>
      <c r="F77" s="34" t="s">
        <v>74</v>
      </c>
      <c r="G77" s="34" t="s">
        <v>79</v>
      </c>
      <c r="H77" s="34" t="s">
        <v>80</v>
      </c>
      <c r="I77" s="34" t="s">
        <v>81</v>
      </c>
      <c r="J77" s="34" t="s">
        <v>82</v>
      </c>
    </row>
    <row r="78" spans="1:11" ht="23.25" x14ac:dyDescent="0.25">
      <c r="A78" s="35"/>
      <c r="B78" s="24" t="s">
        <v>8</v>
      </c>
      <c r="C78" s="196" t="s">
        <v>26</v>
      </c>
      <c r="D78" s="196" t="s">
        <v>26</v>
      </c>
      <c r="E78" s="196" t="s">
        <v>26</v>
      </c>
      <c r="F78" s="197" t="s">
        <v>26</v>
      </c>
      <c r="G78" s="197" t="s">
        <v>26</v>
      </c>
      <c r="H78" s="197" t="s">
        <v>4</v>
      </c>
      <c r="I78" s="197" t="s">
        <v>4</v>
      </c>
      <c r="J78" s="25" t="s">
        <v>4</v>
      </c>
    </row>
    <row r="79" spans="1:11" ht="41.25" x14ac:dyDescent="0.25">
      <c r="A79" s="91" t="s">
        <v>373</v>
      </c>
      <c r="B79" s="24"/>
      <c r="C79" s="198">
        <v>56</v>
      </c>
      <c r="D79" s="198"/>
      <c r="E79" s="198">
        <v>203</v>
      </c>
      <c r="F79" s="199">
        <v>569</v>
      </c>
      <c r="G79" s="199">
        <f>F79/4</f>
        <v>142.25</v>
      </c>
      <c r="H79" s="199">
        <v>4</v>
      </c>
      <c r="I79" s="199">
        <v>4</v>
      </c>
      <c r="J79" s="26">
        <v>28</v>
      </c>
    </row>
    <row r="80" spans="1:11" ht="39" x14ac:dyDescent="0.25">
      <c r="A80" s="7"/>
      <c r="B80" s="66" t="s">
        <v>7</v>
      </c>
      <c r="C80" s="190" t="s">
        <v>62</v>
      </c>
      <c r="D80" s="190" t="s">
        <v>44</v>
      </c>
      <c r="H80" s="159" t="s">
        <v>374</v>
      </c>
    </row>
    <row r="81" spans="1:12" x14ac:dyDescent="0.25">
      <c r="A81" s="35"/>
      <c r="B81" s="66" t="s">
        <v>8</v>
      </c>
      <c r="C81" s="191" t="s">
        <v>45</v>
      </c>
      <c r="D81" s="191" t="s">
        <v>45</v>
      </c>
    </row>
    <row r="82" spans="1:12" ht="30" x14ac:dyDescent="0.25">
      <c r="A82" s="69" t="s">
        <v>111</v>
      </c>
      <c r="B82" s="70"/>
      <c r="C82" s="181">
        <v>71.22</v>
      </c>
      <c r="D82" s="181">
        <v>353</v>
      </c>
      <c r="E82" s="162" t="s">
        <v>375</v>
      </c>
    </row>
    <row r="83" spans="1:12" ht="39" x14ac:dyDescent="0.25">
      <c r="A83" s="7"/>
      <c r="B83" s="49" t="s">
        <v>7</v>
      </c>
      <c r="C83" s="200" t="s">
        <v>84</v>
      </c>
      <c r="D83" s="200" t="s">
        <v>46</v>
      </c>
      <c r="E83" s="200" t="s">
        <v>47</v>
      </c>
    </row>
    <row r="84" spans="1:12" x14ac:dyDescent="0.25">
      <c r="A84" s="35"/>
      <c r="B84" s="49" t="s">
        <v>8</v>
      </c>
      <c r="C84" s="201" t="s">
        <v>4</v>
      </c>
      <c r="D84" s="201" t="s">
        <v>4</v>
      </c>
      <c r="E84" s="201" t="s">
        <v>4</v>
      </c>
    </row>
    <row r="85" spans="1:12" x14ac:dyDescent="0.25">
      <c r="A85" s="73" t="s">
        <v>112</v>
      </c>
      <c r="B85" s="74"/>
      <c r="C85" s="181"/>
      <c r="D85" s="181"/>
      <c r="E85" s="181"/>
    </row>
    <row r="86" spans="1:12" x14ac:dyDescent="0.25">
      <c r="A86" s="7"/>
    </row>
    <row r="87" spans="1:12" ht="78.75" customHeight="1" x14ac:dyDescent="0.25">
      <c r="A87" s="215" t="s">
        <v>134</v>
      </c>
      <c r="B87" s="92" t="s">
        <v>7</v>
      </c>
      <c r="C87" s="202" t="s">
        <v>125</v>
      </c>
      <c r="D87" s="202" t="s">
        <v>126</v>
      </c>
      <c r="E87" s="202" t="s">
        <v>133</v>
      </c>
      <c r="F87" s="93" t="s">
        <v>132</v>
      </c>
      <c r="G87" s="93" t="s">
        <v>131</v>
      </c>
      <c r="H87" s="93" t="s">
        <v>128</v>
      </c>
      <c r="I87" s="93" t="s">
        <v>129</v>
      </c>
      <c r="J87" s="93" t="s">
        <v>130</v>
      </c>
      <c r="L87" s="96" t="s">
        <v>124</v>
      </c>
    </row>
    <row r="88" spans="1:12" ht="27" customHeight="1" x14ac:dyDescent="0.25">
      <c r="A88" s="216"/>
      <c r="B88" s="92" t="s">
        <v>8</v>
      </c>
      <c r="C88" s="203" t="s">
        <v>4</v>
      </c>
      <c r="D88" s="203" t="s">
        <v>4</v>
      </c>
      <c r="E88" s="203" t="s">
        <v>4</v>
      </c>
      <c r="F88" s="94" t="s">
        <v>4</v>
      </c>
      <c r="G88" s="94" t="s">
        <v>4</v>
      </c>
      <c r="H88" s="94" t="s">
        <v>4</v>
      </c>
      <c r="I88" s="94" t="s">
        <v>4</v>
      </c>
      <c r="J88" s="94" t="s">
        <v>4</v>
      </c>
    </row>
    <row r="89" spans="1:12" x14ac:dyDescent="0.25">
      <c r="A89" s="57" t="s">
        <v>376</v>
      </c>
      <c r="B89" s="57"/>
      <c r="C89" s="181">
        <v>742</v>
      </c>
      <c r="D89" s="181"/>
      <c r="E89" s="181"/>
      <c r="F89" s="26">
        <v>6</v>
      </c>
      <c r="G89" s="138">
        <v>1484</v>
      </c>
      <c r="H89" s="26">
        <v>2</v>
      </c>
      <c r="I89" s="26">
        <v>4</v>
      </c>
      <c r="J89" s="26">
        <v>826.2</v>
      </c>
    </row>
    <row r="90" spans="1:12" x14ac:dyDescent="0.25">
      <c r="A90" s="56" t="s">
        <v>377</v>
      </c>
      <c r="B90" s="95"/>
      <c r="C90" s="181">
        <v>971</v>
      </c>
      <c r="D90" s="181"/>
      <c r="E90" s="181"/>
      <c r="F90" s="26">
        <v>2</v>
      </c>
      <c r="G90" s="26">
        <v>900</v>
      </c>
      <c r="H90" s="26">
        <v>2</v>
      </c>
      <c r="I90" s="26">
        <v>5</v>
      </c>
      <c r="J90" s="26">
        <v>971</v>
      </c>
    </row>
    <row r="91" spans="1:12" x14ac:dyDescent="0.25">
      <c r="A91" s="57" t="s">
        <v>137</v>
      </c>
      <c r="B91" s="97"/>
      <c r="C91" s="181"/>
      <c r="D91" s="181"/>
      <c r="E91" s="181"/>
      <c r="F91" s="26"/>
      <c r="G91" s="26"/>
      <c r="H91" s="26"/>
      <c r="I91" s="26"/>
      <c r="J91" s="26"/>
    </row>
    <row r="92" spans="1:12" x14ac:dyDescent="0.25">
      <c r="A92" s="56" t="s">
        <v>138</v>
      </c>
      <c r="B92" s="95"/>
      <c r="C92" s="181"/>
      <c r="D92" s="181"/>
      <c r="E92" s="181"/>
      <c r="F92" s="26"/>
      <c r="G92" s="26"/>
      <c r="H92" s="26"/>
      <c r="I92" s="26"/>
      <c r="J92" s="26"/>
    </row>
    <row r="93" spans="1:12" x14ac:dyDescent="0.25">
      <c r="A93" s="57" t="s">
        <v>150</v>
      </c>
      <c r="B93" s="97"/>
      <c r="C93" s="181"/>
      <c r="D93" s="181"/>
      <c r="E93" s="181"/>
      <c r="F93" s="26"/>
      <c r="G93" s="26"/>
      <c r="H93" s="26"/>
      <c r="I93" s="26"/>
      <c r="J93" s="26"/>
    </row>
    <row r="94" spans="1:12" x14ac:dyDescent="0.25">
      <c r="A94" s="56" t="s">
        <v>151</v>
      </c>
      <c r="B94" s="95"/>
      <c r="C94" s="181"/>
      <c r="D94" s="181"/>
      <c r="E94" s="181"/>
      <c r="F94" s="26"/>
      <c r="G94" s="26"/>
      <c r="H94" s="26"/>
      <c r="I94" s="26"/>
      <c r="J94" s="26"/>
    </row>
    <row r="95" spans="1:12" x14ac:dyDescent="0.25">
      <c r="A95" s="7"/>
    </row>
    <row r="96" spans="1:12" x14ac:dyDescent="0.25">
      <c r="A96" s="7"/>
    </row>
    <row r="97" spans="1:14" ht="141.75" x14ac:dyDescent="0.3">
      <c r="A97" s="110" t="s">
        <v>170</v>
      </c>
      <c r="B97" s="111"/>
      <c r="C97" s="204" t="s">
        <v>125</v>
      </c>
      <c r="D97" s="204" t="s">
        <v>126</v>
      </c>
      <c r="E97" s="204"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205">
        <f>SUM(C26:C31)</f>
        <v>0</v>
      </c>
      <c r="D98" s="205">
        <f>SUM(D26:D31)</f>
        <v>0</v>
      </c>
      <c r="E98" s="205">
        <f>SUM(E26:E31)</f>
        <v>0</v>
      </c>
      <c r="F98" s="115"/>
      <c r="G98" s="115">
        <f>SUM(F26:F31)</f>
        <v>0</v>
      </c>
      <c r="H98" s="115">
        <f>SUM(G26:G31)</f>
        <v>0</v>
      </c>
      <c r="I98" s="115"/>
      <c r="J98" s="115">
        <f>SUM(H26:H31)</f>
        <v>0</v>
      </c>
      <c r="K98" s="115">
        <f>SUM(I26:I31)</f>
        <v>0</v>
      </c>
      <c r="L98" s="115">
        <f>SUM(J26:J31)</f>
        <v>0</v>
      </c>
      <c r="M98" s="116">
        <f>G98+J98</f>
        <v>0</v>
      </c>
      <c r="N98" s="116">
        <f>H98+K98</f>
        <v>0</v>
      </c>
    </row>
    <row r="99" spans="1:14" x14ac:dyDescent="0.25">
      <c r="A99" s="114" t="s">
        <v>175</v>
      </c>
      <c r="C99" s="205">
        <f>C34</f>
        <v>0</v>
      </c>
      <c r="D99" s="205">
        <f>D34</f>
        <v>0</v>
      </c>
      <c r="E99" s="205">
        <f>E34</f>
        <v>0</v>
      </c>
      <c r="F99" s="115"/>
      <c r="G99" s="115">
        <f>F34</f>
        <v>0</v>
      </c>
      <c r="H99" s="115">
        <f>G34</f>
        <v>0</v>
      </c>
      <c r="I99" s="115"/>
      <c r="J99" s="115"/>
      <c r="K99" s="115"/>
      <c r="L99" s="115"/>
      <c r="M99" s="116">
        <f t="shared" ref="M99:N113" si="0">G99+J99</f>
        <v>0</v>
      </c>
      <c r="N99" s="116">
        <f t="shared" si="0"/>
        <v>0</v>
      </c>
    </row>
    <row r="100" spans="1:14" x14ac:dyDescent="0.25">
      <c r="A100" s="117" t="s">
        <v>176</v>
      </c>
      <c r="C100" s="205">
        <f>SUM(C98:C99)</f>
        <v>0</v>
      </c>
      <c r="D100" s="205">
        <f t="shared" ref="D100:L100" si="1">SUM(D98:D99)</f>
        <v>0</v>
      </c>
      <c r="E100" s="205">
        <f t="shared" si="1"/>
        <v>0</v>
      </c>
      <c r="F100" s="115"/>
      <c r="G100" s="115">
        <f t="shared" si="1"/>
        <v>0</v>
      </c>
      <c r="H100" s="115">
        <f t="shared" si="1"/>
        <v>0</v>
      </c>
      <c r="I100" s="115"/>
      <c r="J100" s="115">
        <f t="shared" si="1"/>
        <v>0</v>
      </c>
      <c r="K100" s="115">
        <f t="shared" si="1"/>
        <v>0</v>
      </c>
      <c r="L100" s="115">
        <f t="shared" si="1"/>
        <v>0</v>
      </c>
      <c r="M100" s="116">
        <f t="shared" si="0"/>
        <v>0</v>
      </c>
      <c r="N100" s="116">
        <f t="shared" si="0"/>
        <v>0</v>
      </c>
    </row>
    <row r="101" spans="1:14" x14ac:dyDescent="0.25">
      <c r="A101" s="117" t="s">
        <v>177</v>
      </c>
      <c r="C101" s="205">
        <f>C50</f>
        <v>0</v>
      </c>
      <c r="D101" s="205">
        <f>D50</f>
        <v>0</v>
      </c>
      <c r="E101" s="20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205">
        <f>SUM(C37:C44)</f>
        <v>44.38</v>
      </c>
      <c r="D102" s="205">
        <f>SUM(D37:D44)</f>
        <v>17.88</v>
      </c>
      <c r="E102" s="205">
        <f>SUM(E37:E44)</f>
        <v>17.88</v>
      </c>
      <c r="F102" s="115"/>
      <c r="G102" s="115">
        <f>SUM(F37:F44)</f>
        <v>0</v>
      </c>
      <c r="H102" s="115">
        <f>SUM(G37:G44)</f>
        <v>0</v>
      </c>
      <c r="I102" s="115"/>
      <c r="J102" s="115">
        <f>SUM(H37:H44)</f>
        <v>58</v>
      </c>
      <c r="K102" s="115">
        <f>SUM(I37:I44)</f>
        <v>131.5</v>
      </c>
      <c r="L102" s="115">
        <f>SUM(J37:J44)</f>
        <v>144</v>
      </c>
      <c r="M102" s="116">
        <f t="shared" si="0"/>
        <v>58</v>
      </c>
      <c r="N102" s="116">
        <f t="shared" si="0"/>
        <v>131.5</v>
      </c>
    </row>
    <row r="103" spans="1:14" x14ac:dyDescent="0.25">
      <c r="A103" s="117" t="s">
        <v>179</v>
      </c>
      <c r="C103" s="205">
        <f>C47</f>
        <v>0</v>
      </c>
      <c r="D103" s="205">
        <f>D47</f>
        <v>0</v>
      </c>
      <c r="E103" s="20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205">
        <f>C54</f>
        <v>18.36</v>
      </c>
      <c r="D104" s="205">
        <f>D54</f>
        <v>18.36</v>
      </c>
      <c r="E104" s="205">
        <f>D104</f>
        <v>18.36</v>
      </c>
      <c r="F104" s="115"/>
      <c r="G104" s="115"/>
      <c r="H104" s="115"/>
      <c r="I104" s="115"/>
      <c r="J104" s="115"/>
      <c r="K104" s="115"/>
      <c r="L104" s="115"/>
      <c r="M104" s="116">
        <f t="shared" si="0"/>
        <v>0</v>
      </c>
      <c r="N104" s="116">
        <f t="shared" si="0"/>
        <v>0</v>
      </c>
    </row>
    <row r="105" spans="1:14" x14ac:dyDescent="0.25">
      <c r="A105" s="118" t="s">
        <v>181</v>
      </c>
      <c r="B105" s="118"/>
      <c r="C105" s="206">
        <f>SUM(C100:C104)</f>
        <v>62.74</v>
      </c>
      <c r="D105" s="206">
        <f t="shared" ref="D105:L105" si="2">SUM(D100:D104)</f>
        <v>36.239999999999995</v>
      </c>
      <c r="E105" s="206">
        <f t="shared" si="2"/>
        <v>36.239999999999995</v>
      </c>
      <c r="F105" s="119">
        <f t="shared" si="2"/>
        <v>0</v>
      </c>
      <c r="G105" s="119">
        <f t="shared" si="2"/>
        <v>0</v>
      </c>
      <c r="H105" s="119">
        <f t="shared" si="2"/>
        <v>0</v>
      </c>
      <c r="I105" s="119"/>
      <c r="J105" s="119">
        <f t="shared" si="2"/>
        <v>58</v>
      </c>
      <c r="K105" s="119">
        <f t="shared" si="2"/>
        <v>131.5</v>
      </c>
      <c r="L105" s="119">
        <f t="shared" si="2"/>
        <v>144</v>
      </c>
      <c r="M105" s="120">
        <f t="shared" si="0"/>
        <v>58</v>
      </c>
      <c r="N105" s="120">
        <f t="shared" si="0"/>
        <v>131.5</v>
      </c>
    </row>
    <row r="106" spans="1:14" x14ac:dyDescent="0.25">
      <c r="A106" s="35"/>
      <c r="B106" s="11"/>
      <c r="C106" s="171"/>
      <c r="D106" s="171"/>
      <c r="E106" s="171"/>
      <c r="F106" s="17"/>
      <c r="G106" s="17"/>
      <c r="H106" s="17"/>
      <c r="I106" s="17"/>
      <c r="J106" s="17"/>
      <c r="K106" s="17"/>
      <c r="L106" s="17"/>
      <c r="M106" s="17"/>
      <c r="N106" s="17"/>
    </row>
    <row r="107" spans="1:14" x14ac:dyDescent="0.25">
      <c r="A107" s="118" t="s">
        <v>182</v>
      </c>
      <c r="B107" s="111"/>
      <c r="C107" s="206">
        <f>SUM(C57:C59)</f>
        <v>0</v>
      </c>
      <c r="D107" s="206"/>
      <c r="E107" s="206"/>
      <c r="F107" s="119">
        <f>SUM(D57:D59)</f>
        <v>0</v>
      </c>
      <c r="G107" s="119"/>
      <c r="H107" s="119"/>
      <c r="I107" s="119"/>
      <c r="J107" s="119"/>
      <c r="K107" s="119"/>
      <c r="L107" s="119"/>
      <c r="M107" s="120">
        <f t="shared" si="0"/>
        <v>0</v>
      </c>
      <c r="N107" s="120">
        <f t="shared" si="0"/>
        <v>0</v>
      </c>
    </row>
    <row r="108" spans="1:14" x14ac:dyDescent="0.25">
      <c r="A108" s="35"/>
      <c r="B108" s="11"/>
      <c r="C108" s="171"/>
      <c r="D108" s="171"/>
      <c r="E108" s="171"/>
      <c r="F108" s="17"/>
      <c r="G108" s="17"/>
      <c r="H108" s="17"/>
      <c r="I108" s="17"/>
      <c r="J108" s="17"/>
      <c r="K108" s="17"/>
      <c r="L108" s="17"/>
      <c r="M108" s="17"/>
      <c r="N108" s="17"/>
    </row>
    <row r="109" spans="1:14" x14ac:dyDescent="0.25">
      <c r="A109" s="118" t="s">
        <v>183</v>
      </c>
      <c r="B109" s="118"/>
      <c r="C109" s="206">
        <f>C62+C70</f>
        <v>0</v>
      </c>
      <c r="D109" s="206"/>
      <c r="E109" s="206">
        <f>C65</f>
        <v>0</v>
      </c>
      <c r="F109" s="119">
        <f>D62+D70</f>
        <v>0</v>
      </c>
      <c r="G109" s="119">
        <f>E62+H65</f>
        <v>0</v>
      </c>
      <c r="H109" s="119">
        <f>F62+I65</f>
        <v>0</v>
      </c>
      <c r="I109" s="119"/>
      <c r="J109" s="119">
        <f>E65+E70</f>
        <v>0</v>
      </c>
      <c r="K109" s="119">
        <f>F65+G65+F70</f>
        <v>0</v>
      </c>
      <c r="L109" s="119">
        <f>D65</f>
        <v>0</v>
      </c>
      <c r="M109" s="120">
        <f t="shared" si="0"/>
        <v>0</v>
      </c>
      <c r="N109" s="120">
        <f t="shared" si="0"/>
        <v>0</v>
      </c>
    </row>
    <row r="110" spans="1:14" x14ac:dyDescent="0.25">
      <c r="A110" s="35"/>
      <c r="B110" s="11"/>
      <c r="C110" s="171"/>
      <c r="D110" s="171"/>
      <c r="E110" s="171"/>
      <c r="F110" s="17"/>
      <c r="G110" s="17"/>
      <c r="H110" s="17"/>
      <c r="I110" s="17"/>
      <c r="J110" s="17"/>
      <c r="K110" s="17"/>
      <c r="L110" s="17"/>
      <c r="M110" s="17"/>
      <c r="N110" s="17"/>
    </row>
    <row r="111" spans="1:14" x14ac:dyDescent="0.25">
      <c r="A111" s="118" t="s">
        <v>184</v>
      </c>
      <c r="B111" s="118"/>
      <c r="C111" s="206">
        <f>C76+C79+C82</f>
        <v>127.22</v>
      </c>
      <c r="D111" s="206">
        <f>D79+C76</f>
        <v>0</v>
      </c>
      <c r="E111" s="206">
        <f>E79+C76</f>
        <v>203</v>
      </c>
      <c r="F111" s="119"/>
      <c r="G111" s="119">
        <f>F79</f>
        <v>569</v>
      </c>
      <c r="H111" s="119">
        <f>G79</f>
        <v>142.25</v>
      </c>
      <c r="I111" s="119">
        <f>D76+D82</f>
        <v>353</v>
      </c>
      <c r="J111" s="119">
        <f>H79</f>
        <v>4</v>
      </c>
      <c r="K111" s="119">
        <f>I79</f>
        <v>4</v>
      </c>
      <c r="L111" s="119">
        <f>J79</f>
        <v>28</v>
      </c>
      <c r="M111" s="120">
        <f t="shared" si="0"/>
        <v>573</v>
      </c>
      <c r="N111" s="120">
        <f t="shared" si="0"/>
        <v>146.25</v>
      </c>
    </row>
    <row r="112" spans="1:14" x14ac:dyDescent="0.25">
      <c r="A112" s="35"/>
      <c r="B112" s="11"/>
      <c r="C112" s="171"/>
      <c r="D112" s="171"/>
      <c r="E112" s="171"/>
      <c r="F112" s="17"/>
      <c r="G112" s="17"/>
      <c r="H112" s="17"/>
      <c r="I112" s="17"/>
      <c r="J112" s="17"/>
      <c r="K112" s="17"/>
      <c r="L112" s="17"/>
      <c r="M112" s="17"/>
      <c r="N112" s="17"/>
    </row>
    <row r="113" spans="1:14" x14ac:dyDescent="0.25">
      <c r="A113" s="118" t="s">
        <v>185</v>
      </c>
      <c r="B113" s="118"/>
      <c r="C113" s="206">
        <f>C73</f>
        <v>5</v>
      </c>
      <c r="D113" s="206">
        <f>D73</f>
        <v>5</v>
      </c>
      <c r="E113" s="206">
        <f>D73</f>
        <v>5</v>
      </c>
      <c r="F113" s="119"/>
      <c r="G113" s="119">
        <f>E73</f>
        <v>6</v>
      </c>
      <c r="H113" s="119">
        <f>E73</f>
        <v>6</v>
      </c>
      <c r="I113" s="119"/>
      <c r="J113" s="119"/>
      <c r="K113" s="119"/>
      <c r="L113" s="119"/>
      <c r="M113" s="120">
        <f t="shared" si="0"/>
        <v>6</v>
      </c>
      <c r="N113" s="120">
        <f t="shared" si="0"/>
        <v>6</v>
      </c>
    </row>
    <row r="114" spans="1:14" x14ac:dyDescent="0.25">
      <c r="A114" s="35"/>
      <c r="B114" s="35"/>
      <c r="C114" s="207"/>
      <c r="D114" s="207"/>
      <c r="E114" s="207"/>
      <c r="F114" s="121"/>
      <c r="G114" s="121"/>
      <c r="H114" s="121"/>
      <c r="I114" s="121"/>
      <c r="J114" s="121"/>
      <c r="K114" s="121"/>
      <c r="L114" s="121"/>
      <c r="M114" s="121"/>
      <c r="N114" s="121"/>
    </row>
    <row r="115" spans="1:14" x14ac:dyDescent="0.25">
      <c r="A115" s="118" t="s">
        <v>186</v>
      </c>
      <c r="B115" s="118"/>
      <c r="C115" s="206"/>
      <c r="D115" s="206"/>
      <c r="E115" s="206"/>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207"/>
      <c r="D116" s="207"/>
      <c r="E116" s="207"/>
      <c r="F116" s="121"/>
      <c r="G116" s="121"/>
      <c r="H116" s="121"/>
      <c r="I116" s="121"/>
      <c r="J116" s="121"/>
      <c r="K116" s="121"/>
      <c r="L116" s="121"/>
      <c r="M116" s="121"/>
      <c r="N116" s="121"/>
    </row>
    <row r="117" spans="1:14" x14ac:dyDescent="0.25">
      <c r="A117" s="118" t="s">
        <v>187</v>
      </c>
      <c r="B117" s="118"/>
      <c r="C117" s="206">
        <f>SUM(C89:C96)</f>
        <v>1713</v>
      </c>
      <c r="D117" s="206">
        <f>SUM(D89:D96)</f>
        <v>0</v>
      </c>
      <c r="E117" s="206">
        <f>SUM(E89:E96)</f>
        <v>0</v>
      </c>
      <c r="F117" s="119">
        <f>SUM(F89:F96)</f>
        <v>8</v>
      </c>
      <c r="G117" s="119"/>
      <c r="H117" s="119"/>
      <c r="I117" s="119">
        <f>SUM(G89:G96)</f>
        <v>2384</v>
      </c>
      <c r="J117" s="119">
        <f>SUM(H89:H96)</f>
        <v>4</v>
      </c>
      <c r="K117" s="119">
        <f>SUM(I89:I96)</f>
        <v>9</v>
      </c>
      <c r="L117" s="119">
        <f>SUM(J89:J96)</f>
        <v>1797.2</v>
      </c>
      <c r="M117" s="120">
        <f t="shared" ref="M117:N117" si="4">G117+J117</f>
        <v>4</v>
      </c>
      <c r="N117" s="120">
        <f t="shared" si="4"/>
        <v>9</v>
      </c>
    </row>
    <row r="118" spans="1:14" x14ac:dyDescent="0.25">
      <c r="A118" s="35"/>
      <c r="B118" s="11"/>
      <c r="C118" s="171"/>
      <c r="D118" s="171"/>
      <c r="E118" s="171"/>
      <c r="F118" s="17"/>
      <c r="G118" s="17"/>
      <c r="H118" s="17"/>
      <c r="I118" s="17"/>
      <c r="J118" s="17"/>
      <c r="K118" s="17"/>
      <c r="L118" s="122"/>
      <c r="M118" s="122"/>
      <c r="N118" s="122"/>
    </row>
    <row r="119" spans="1:14" ht="18.75" x14ac:dyDescent="0.3">
      <c r="A119" s="123" t="s">
        <v>188</v>
      </c>
      <c r="B119" s="123"/>
      <c r="C119" s="208">
        <f>C105+C107+C109+C111+C113+C115+C117</f>
        <v>1907.96</v>
      </c>
      <c r="D119" s="208">
        <f t="shared" ref="D119:N119" si="5">D105+D107+D109+D111+D113+D115+D117</f>
        <v>41.239999999999995</v>
      </c>
      <c r="E119" s="208">
        <f t="shared" si="5"/>
        <v>244.24</v>
      </c>
      <c r="F119" s="124">
        <f t="shared" si="5"/>
        <v>8</v>
      </c>
      <c r="G119" s="124">
        <f t="shared" si="5"/>
        <v>575</v>
      </c>
      <c r="H119" s="124">
        <f t="shared" si="5"/>
        <v>148.25</v>
      </c>
      <c r="I119" s="124">
        <f t="shared" si="5"/>
        <v>2737</v>
      </c>
      <c r="J119" s="124">
        <f t="shared" si="5"/>
        <v>66</v>
      </c>
      <c r="K119" s="124">
        <f t="shared" si="5"/>
        <v>144.5</v>
      </c>
      <c r="L119" s="124">
        <f t="shared" si="5"/>
        <v>1969.2</v>
      </c>
      <c r="M119" s="124">
        <f t="shared" si="5"/>
        <v>641</v>
      </c>
      <c r="N119" s="124">
        <f t="shared" si="5"/>
        <v>292.75</v>
      </c>
    </row>
    <row r="120" spans="1:14" ht="30.75" thickBot="1" x14ac:dyDescent="0.3">
      <c r="A120" s="7"/>
      <c r="H120" s="125" t="s">
        <v>189</v>
      </c>
      <c r="I120" s="126">
        <f>C22</f>
        <v>1081</v>
      </c>
    </row>
    <row r="121" spans="1:14" ht="30.75" thickBot="1" x14ac:dyDescent="0.3">
      <c r="A121" s="7"/>
      <c r="H121" s="125" t="s">
        <v>190</v>
      </c>
      <c r="I121" s="127">
        <f>SUM(I119:I120)</f>
        <v>3818</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91" workbookViewId="0">
      <selection activeCell="F16" sqref="F16"/>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244</v>
      </c>
      <c r="C2" s="221"/>
      <c r="D2" s="221"/>
      <c r="E2" s="221"/>
      <c r="F2" s="222"/>
    </row>
    <row r="3" spans="1:11" ht="13.5" customHeight="1" thickBot="1" x14ac:dyDescent="0.35">
      <c r="A3" s="3"/>
      <c r="B3" s="2"/>
      <c r="C3" s="2"/>
    </row>
    <row r="4" spans="1:11" ht="16.5" thickBot="1" x14ac:dyDescent="0.3">
      <c r="A4" s="6" t="s">
        <v>1</v>
      </c>
      <c r="B4" s="217" t="s">
        <v>245</v>
      </c>
      <c r="C4" s="218"/>
      <c r="D4" s="63" t="s">
        <v>2</v>
      </c>
      <c r="E4" s="79">
        <v>42243</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v>1696</v>
      </c>
      <c r="D17" s="4"/>
      <c r="E17" s="4"/>
      <c r="F17" s="4"/>
      <c r="G17" s="4"/>
      <c r="K17"/>
    </row>
    <row r="18" spans="1:12" x14ac:dyDescent="0.25">
      <c r="A18" s="57" t="s">
        <v>152</v>
      </c>
      <c r="B18" s="57"/>
      <c r="C18" s="17">
        <v>0</v>
      </c>
      <c r="D18" s="4"/>
      <c r="E18" s="4"/>
      <c r="F18" s="4"/>
      <c r="G18" s="4"/>
      <c r="K18"/>
    </row>
    <row r="19" spans="1:12" x14ac:dyDescent="0.25">
      <c r="A19" s="56" t="s">
        <v>51</v>
      </c>
      <c r="B19" s="56"/>
      <c r="C19" s="17">
        <v>0</v>
      </c>
      <c r="D19" s="4"/>
      <c r="E19" s="4"/>
      <c r="F19" s="4"/>
      <c r="G19" s="4"/>
      <c r="K19"/>
    </row>
    <row r="20" spans="1:12" x14ac:dyDescent="0.25">
      <c r="A20" s="57" t="s">
        <v>41</v>
      </c>
      <c r="B20" s="57"/>
      <c r="C20" s="17">
        <v>0</v>
      </c>
      <c r="D20" s="4"/>
      <c r="E20" s="4"/>
      <c r="F20" s="4"/>
      <c r="G20" s="4"/>
      <c r="K20"/>
    </row>
    <row r="21" spans="1:12" x14ac:dyDescent="0.25">
      <c r="A21" s="56" t="s">
        <v>49</v>
      </c>
      <c r="B21" s="56"/>
      <c r="C21" s="81">
        <v>704</v>
      </c>
      <c r="D21" s="4"/>
      <c r="E21" s="4"/>
      <c r="F21" s="4"/>
      <c r="G21" s="4"/>
      <c r="K21"/>
    </row>
    <row r="22" spans="1:12" s="11" customFormat="1" x14ac:dyDescent="0.25">
      <c r="A22" s="35"/>
      <c r="B22" s="83" t="s">
        <v>50</v>
      </c>
      <c r="C22" s="82">
        <f>SUM(C17:C21)</f>
        <v>2400</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v>29</v>
      </c>
      <c r="D26" s="17">
        <v>27</v>
      </c>
      <c r="E26" s="17">
        <v>27</v>
      </c>
      <c r="F26" s="17">
        <v>482</v>
      </c>
      <c r="G26" s="17">
        <v>482</v>
      </c>
      <c r="H26" s="17"/>
      <c r="I26" s="17"/>
      <c r="J26" s="17"/>
      <c r="L26" s="11">
        <f>G26+I26</f>
        <v>482</v>
      </c>
    </row>
    <row r="27" spans="1:12" s="11" customFormat="1" x14ac:dyDescent="0.25">
      <c r="A27" s="15" t="s">
        <v>90</v>
      </c>
      <c r="B27" s="15"/>
      <c r="C27" s="17">
        <v>0</v>
      </c>
      <c r="D27" s="17">
        <v>0</v>
      </c>
      <c r="E27" s="17">
        <v>0</v>
      </c>
      <c r="F27" s="17">
        <v>0</v>
      </c>
      <c r="G27" s="17">
        <v>0</v>
      </c>
      <c r="H27" s="17"/>
      <c r="I27" s="17"/>
      <c r="J27" s="17"/>
    </row>
    <row r="28" spans="1:12" s="11" customFormat="1" x14ac:dyDescent="0.25">
      <c r="A28" s="27" t="s">
        <v>91</v>
      </c>
      <c r="B28" s="27"/>
      <c r="C28" s="17">
        <v>0</v>
      </c>
      <c r="D28" s="17">
        <v>0</v>
      </c>
      <c r="E28" s="17">
        <v>0</v>
      </c>
      <c r="F28" s="17">
        <v>0</v>
      </c>
      <c r="G28" s="17">
        <v>0</v>
      </c>
      <c r="H28" s="17"/>
      <c r="I28" s="17"/>
      <c r="J28" s="17"/>
    </row>
    <row r="29" spans="1:12" s="11" customFormat="1" x14ac:dyDescent="0.25">
      <c r="A29" s="15" t="s">
        <v>92</v>
      </c>
      <c r="B29" s="15"/>
      <c r="C29" s="17">
        <v>0</v>
      </c>
      <c r="D29" s="17">
        <v>0</v>
      </c>
      <c r="E29" s="17">
        <v>0</v>
      </c>
      <c r="F29" s="17">
        <v>0</v>
      </c>
      <c r="G29" s="17">
        <v>0</v>
      </c>
      <c r="H29" s="17"/>
      <c r="I29" s="17"/>
      <c r="J29" s="17"/>
    </row>
    <row r="30" spans="1:12" s="11" customFormat="1" x14ac:dyDescent="0.25">
      <c r="A30" s="27" t="s">
        <v>93</v>
      </c>
      <c r="B30" s="27"/>
      <c r="C30" s="17">
        <v>0</v>
      </c>
      <c r="D30" s="17">
        <v>0</v>
      </c>
      <c r="E30" s="17">
        <v>0</v>
      </c>
      <c r="F30" s="17">
        <v>0</v>
      </c>
      <c r="G30" s="17">
        <v>0</v>
      </c>
      <c r="H30" s="17"/>
      <c r="I30" s="17"/>
      <c r="J30" s="17"/>
    </row>
    <row r="31" spans="1:12" s="11" customFormat="1" x14ac:dyDescent="0.25">
      <c r="A31" s="15" t="s">
        <v>94</v>
      </c>
      <c r="B31" s="15"/>
      <c r="C31" s="17">
        <v>0</v>
      </c>
      <c r="D31" s="17">
        <v>0</v>
      </c>
      <c r="E31" s="17">
        <v>0</v>
      </c>
      <c r="F31" s="17">
        <v>0</v>
      </c>
      <c r="G31" s="17">
        <v>0</v>
      </c>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v>202</v>
      </c>
      <c r="D54" s="17">
        <v>202</v>
      </c>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c r="D62" s="26"/>
      <c r="E62" s="26"/>
      <c r="F62" s="26"/>
      <c r="G62" s="26"/>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v>23</v>
      </c>
      <c r="D65" s="26">
        <v>185</v>
      </c>
      <c r="E65" s="26">
        <v>11</v>
      </c>
      <c r="F65" s="26">
        <v>33</v>
      </c>
      <c r="G65" s="26">
        <v>0</v>
      </c>
      <c r="H65" s="100">
        <v>0</v>
      </c>
      <c r="I65" s="100">
        <v>0</v>
      </c>
    </row>
    <row r="66" spans="1:11" ht="31.5" customHeight="1" x14ac:dyDescent="0.25">
      <c r="A66" s="226" t="s">
        <v>160</v>
      </c>
      <c r="B66" s="227"/>
      <c r="C66" s="227"/>
      <c r="D66" s="228"/>
      <c r="E66" s="26"/>
      <c r="F66" s="26"/>
      <c r="G66" s="99"/>
      <c r="H66" s="101"/>
      <c r="I66" s="102"/>
    </row>
    <row r="67" spans="1:11" ht="50.25" customHeight="1" x14ac:dyDescent="0.25">
      <c r="A67" s="229" t="s">
        <v>165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c r="D70" s="26"/>
      <c r="E70" s="17"/>
      <c r="F70" s="17"/>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c r="D73" s="17"/>
      <c r="E73" s="17"/>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29</v>
      </c>
      <c r="D98" s="115">
        <f>SUM(D26:D31)</f>
        <v>27</v>
      </c>
      <c r="E98" s="115">
        <f>SUM(E26:E31)</f>
        <v>27</v>
      </c>
      <c r="F98" s="115"/>
      <c r="G98" s="115">
        <f>SUM(F26:F31)</f>
        <v>482</v>
      </c>
      <c r="H98" s="115">
        <f>SUM(G26:G31)</f>
        <v>482</v>
      </c>
      <c r="I98" s="115"/>
      <c r="J98" s="115">
        <f>SUM(H26:H31)</f>
        <v>0</v>
      </c>
      <c r="K98" s="115">
        <f>SUM(I26:I31)</f>
        <v>0</v>
      </c>
      <c r="L98" s="115">
        <f>SUM(J26:J31)</f>
        <v>0</v>
      </c>
      <c r="M98" s="116">
        <f>G98+J98</f>
        <v>482</v>
      </c>
      <c r="N98" s="116">
        <f>H98+K98</f>
        <v>482</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29</v>
      </c>
      <c r="D100" s="115">
        <f t="shared" ref="D100:L100" si="1">SUM(D98:D99)</f>
        <v>27</v>
      </c>
      <c r="E100" s="115">
        <f t="shared" si="1"/>
        <v>27</v>
      </c>
      <c r="F100" s="115"/>
      <c r="G100" s="115">
        <f t="shared" si="1"/>
        <v>482</v>
      </c>
      <c r="H100" s="115">
        <f t="shared" si="1"/>
        <v>482</v>
      </c>
      <c r="I100" s="115"/>
      <c r="J100" s="115">
        <f t="shared" si="1"/>
        <v>0</v>
      </c>
      <c r="K100" s="115">
        <f t="shared" si="1"/>
        <v>0</v>
      </c>
      <c r="L100" s="115">
        <f t="shared" si="1"/>
        <v>0</v>
      </c>
      <c r="M100" s="116">
        <f t="shared" si="0"/>
        <v>482</v>
      </c>
      <c r="N100" s="116">
        <f t="shared" si="0"/>
        <v>482</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202</v>
      </c>
      <c r="D104" s="115">
        <f>D54</f>
        <v>202</v>
      </c>
      <c r="E104" s="115">
        <f>D104</f>
        <v>202</v>
      </c>
      <c r="F104" s="115"/>
      <c r="G104" s="115"/>
      <c r="H104" s="115"/>
      <c r="I104" s="115"/>
      <c r="J104" s="115"/>
      <c r="K104" s="115"/>
      <c r="L104" s="115"/>
      <c r="M104" s="116">
        <f t="shared" si="0"/>
        <v>0</v>
      </c>
      <c r="N104" s="116">
        <f t="shared" si="0"/>
        <v>0</v>
      </c>
    </row>
    <row r="105" spans="1:14" x14ac:dyDescent="0.25">
      <c r="A105" s="118" t="s">
        <v>181</v>
      </c>
      <c r="B105" s="118"/>
      <c r="C105" s="119">
        <f>SUM(C100:C104)</f>
        <v>231</v>
      </c>
      <c r="D105" s="119">
        <f t="shared" ref="D105:L105" si="2">SUM(D100:D104)</f>
        <v>229</v>
      </c>
      <c r="E105" s="119">
        <f t="shared" si="2"/>
        <v>229</v>
      </c>
      <c r="F105" s="119">
        <f t="shared" si="2"/>
        <v>0</v>
      </c>
      <c r="G105" s="119">
        <f t="shared" si="2"/>
        <v>482</v>
      </c>
      <c r="H105" s="119">
        <f t="shared" si="2"/>
        <v>482</v>
      </c>
      <c r="I105" s="119"/>
      <c r="J105" s="119">
        <f t="shared" si="2"/>
        <v>0</v>
      </c>
      <c r="K105" s="119">
        <f t="shared" si="2"/>
        <v>0</v>
      </c>
      <c r="L105" s="119">
        <f t="shared" si="2"/>
        <v>0</v>
      </c>
      <c r="M105" s="120">
        <f t="shared" si="0"/>
        <v>482</v>
      </c>
      <c r="N105" s="120">
        <f t="shared" si="0"/>
        <v>482</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0</v>
      </c>
      <c r="D109" s="119"/>
      <c r="E109" s="119">
        <f>C65</f>
        <v>23</v>
      </c>
      <c r="F109" s="119">
        <f>D62+D70</f>
        <v>0</v>
      </c>
      <c r="G109" s="119">
        <f>E62+H65</f>
        <v>0</v>
      </c>
      <c r="H109" s="119">
        <f>F62+I65</f>
        <v>0</v>
      </c>
      <c r="I109" s="119"/>
      <c r="J109" s="119">
        <f>E65+E70</f>
        <v>11</v>
      </c>
      <c r="K109" s="119">
        <f>F65+G65+F70</f>
        <v>33</v>
      </c>
      <c r="L109" s="119">
        <f>D65</f>
        <v>185</v>
      </c>
      <c r="M109" s="120">
        <f t="shared" si="0"/>
        <v>11</v>
      </c>
      <c r="N109" s="120">
        <f t="shared" si="0"/>
        <v>33</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0</v>
      </c>
      <c r="D113" s="119">
        <f>D73</f>
        <v>0</v>
      </c>
      <c r="E113" s="119">
        <f>D73</f>
        <v>0</v>
      </c>
      <c r="F113" s="119"/>
      <c r="G113" s="119">
        <f>E73</f>
        <v>0</v>
      </c>
      <c r="H113" s="119">
        <f>E73</f>
        <v>0</v>
      </c>
      <c r="I113" s="119"/>
      <c r="J113" s="119"/>
      <c r="K113" s="119"/>
      <c r="L113" s="119"/>
      <c r="M113" s="120">
        <f t="shared" si="0"/>
        <v>0</v>
      </c>
      <c r="N113" s="120">
        <f t="shared" si="0"/>
        <v>0</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231</v>
      </c>
      <c r="D119" s="124">
        <f t="shared" ref="D119:N119" si="5">D105+D107+D109+D111+D113+D115+D117</f>
        <v>229</v>
      </c>
      <c r="E119" s="124">
        <f t="shared" si="5"/>
        <v>252</v>
      </c>
      <c r="F119" s="124">
        <f t="shared" si="5"/>
        <v>0</v>
      </c>
      <c r="G119" s="124">
        <f t="shared" si="5"/>
        <v>482</v>
      </c>
      <c r="H119" s="124">
        <f t="shared" si="5"/>
        <v>482</v>
      </c>
      <c r="I119" s="124">
        <f t="shared" si="5"/>
        <v>0</v>
      </c>
      <c r="J119" s="124">
        <f t="shared" si="5"/>
        <v>11</v>
      </c>
      <c r="K119" s="124">
        <f t="shared" si="5"/>
        <v>33</v>
      </c>
      <c r="L119" s="124">
        <f t="shared" si="5"/>
        <v>185</v>
      </c>
      <c r="M119" s="124">
        <f t="shared" si="5"/>
        <v>493</v>
      </c>
      <c r="N119" s="124">
        <f t="shared" si="5"/>
        <v>515</v>
      </c>
    </row>
    <row r="120" spans="1:14" ht="30.75" thickBot="1" x14ac:dyDescent="0.3">
      <c r="A120" s="7"/>
      <c r="H120" s="125" t="s">
        <v>189</v>
      </c>
      <c r="I120" s="126">
        <f>C22</f>
        <v>2400</v>
      </c>
    </row>
    <row r="121" spans="1:14" ht="30.75" thickBot="1" x14ac:dyDescent="0.3">
      <c r="A121" s="7"/>
      <c r="H121" s="125" t="s">
        <v>190</v>
      </c>
      <c r="I121" s="127">
        <f>SUM(I119:I120)</f>
        <v>2400</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workbookViewId="0">
      <selection activeCell="L87" sqref="L87"/>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246</v>
      </c>
      <c r="C2" s="221"/>
      <c r="D2" s="221"/>
      <c r="E2" s="221"/>
      <c r="F2" s="222"/>
    </row>
    <row r="3" spans="1:11" ht="13.5" customHeight="1" thickBot="1" x14ac:dyDescent="0.35">
      <c r="A3" s="3"/>
      <c r="B3" s="2"/>
      <c r="C3" s="2"/>
    </row>
    <row r="4" spans="1:11" ht="32.25" thickBot="1" x14ac:dyDescent="0.3">
      <c r="A4" s="6" t="s">
        <v>1</v>
      </c>
      <c r="B4" s="217" t="s">
        <v>247</v>
      </c>
      <c r="C4" s="218"/>
      <c r="D4" s="63" t="s">
        <v>2</v>
      </c>
      <c r="E4" s="79" t="s">
        <v>88</v>
      </c>
      <c r="F4" s="134">
        <v>42262</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c r="D17" s="4"/>
      <c r="E17" s="4"/>
      <c r="F17" s="4"/>
      <c r="G17" s="4"/>
      <c r="K17"/>
    </row>
    <row r="18" spans="1:12" x14ac:dyDescent="0.25">
      <c r="A18" s="57" t="s">
        <v>152</v>
      </c>
      <c r="B18" s="57"/>
      <c r="C18" s="17">
        <v>776</v>
      </c>
      <c r="D18" s="4"/>
      <c r="E18" s="4"/>
      <c r="F18" s="4"/>
      <c r="G18" s="4"/>
      <c r="K18"/>
    </row>
    <row r="19" spans="1:12" x14ac:dyDescent="0.25">
      <c r="A19" s="56" t="s">
        <v>51</v>
      </c>
      <c r="B19" s="56"/>
      <c r="C19" s="17">
        <v>1432</v>
      </c>
      <c r="D19" s="4"/>
      <c r="E19" s="4"/>
      <c r="F19" s="4"/>
      <c r="G19" s="4"/>
      <c r="K19"/>
    </row>
    <row r="20" spans="1:12" x14ac:dyDescent="0.25">
      <c r="A20" s="57" t="s">
        <v>41</v>
      </c>
      <c r="B20" s="57"/>
      <c r="C20" s="17">
        <v>189</v>
      </c>
      <c r="D20" s="4"/>
      <c r="E20" s="4"/>
      <c r="F20" s="4"/>
      <c r="G20" s="4"/>
      <c r="K20"/>
    </row>
    <row r="21" spans="1:12" x14ac:dyDescent="0.25">
      <c r="A21" s="56" t="s">
        <v>49</v>
      </c>
      <c r="B21" s="56"/>
      <c r="C21" s="81">
        <v>1696</v>
      </c>
      <c r="D21" s="4"/>
      <c r="E21" s="4"/>
      <c r="F21" s="4"/>
      <c r="G21" s="4"/>
      <c r="K21"/>
    </row>
    <row r="22" spans="1:12" s="11" customFormat="1" x14ac:dyDescent="0.25">
      <c r="A22" s="35"/>
      <c r="B22" s="83" t="s">
        <v>50</v>
      </c>
      <c r="C22" s="82">
        <f>SUM(C17:C21)</f>
        <v>4093</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v>13</v>
      </c>
      <c r="D26" s="17">
        <v>9</v>
      </c>
      <c r="E26" s="17">
        <v>9</v>
      </c>
      <c r="F26" s="17">
        <v>69</v>
      </c>
      <c r="G26" s="17">
        <v>141</v>
      </c>
      <c r="H26" s="17">
        <v>5</v>
      </c>
      <c r="I26" s="17">
        <v>10</v>
      </c>
      <c r="J26" s="17">
        <v>15</v>
      </c>
      <c r="L26" s="11">
        <f>G26+I26</f>
        <v>151</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v>36</v>
      </c>
      <c r="D34" s="17">
        <v>36</v>
      </c>
      <c r="E34" s="17">
        <v>36</v>
      </c>
      <c r="F34" s="17">
        <v>396</v>
      </c>
      <c r="G34" s="17">
        <v>503</v>
      </c>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t="s">
        <v>248</v>
      </c>
      <c r="C43" s="26">
        <v>156</v>
      </c>
      <c r="D43" s="26">
        <v>156</v>
      </c>
      <c r="E43" s="26">
        <v>156</v>
      </c>
      <c r="F43" s="26">
        <v>0</v>
      </c>
      <c r="G43" s="26">
        <v>0</v>
      </c>
      <c r="H43" s="26">
        <v>0</v>
      </c>
      <c r="I43" s="26">
        <v>0</v>
      </c>
      <c r="J43" s="26">
        <v>0</v>
      </c>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c r="D54" s="17"/>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c r="D62" s="26"/>
      <c r="E62" s="26"/>
      <c r="F62" s="26"/>
      <c r="G62" s="26"/>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v>98</v>
      </c>
      <c r="D65" s="26">
        <v>242</v>
      </c>
      <c r="E65" s="26">
        <v>8</v>
      </c>
      <c r="F65" s="26">
        <v>26</v>
      </c>
      <c r="G65" s="26">
        <v>0</v>
      </c>
      <c r="H65" s="100">
        <v>56</v>
      </c>
      <c r="I65" s="100">
        <v>25</v>
      </c>
    </row>
    <row r="66" spans="1:11" ht="31.5" customHeight="1" x14ac:dyDescent="0.25">
      <c r="A66" s="226" t="s">
        <v>160</v>
      </c>
      <c r="B66" s="227"/>
      <c r="C66" s="227"/>
      <c r="D66" s="228"/>
      <c r="E66" s="26">
        <v>0</v>
      </c>
      <c r="F66" s="26">
        <v>0</v>
      </c>
      <c r="G66" s="99">
        <v>0</v>
      </c>
      <c r="H66" s="101"/>
      <c r="I66" s="102"/>
    </row>
    <row r="67" spans="1:11" ht="50.25" customHeight="1" x14ac:dyDescent="0.25">
      <c r="A67" s="229" t="s">
        <v>165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v>4</v>
      </c>
      <c r="D70" s="26">
        <v>3</v>
      </c>
      <c r="E70" s="17">
        <v>0</v>
      </c>
      <c r="F70" s="17">
        <v>0</v>
      </c>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v>27</v>
      </c>
      <c r="D73" s="17">
        <v>27</v>
      </c>
      <c r="E73" s="17">
        <v>162</v>
      </c>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35"/>
      <c r="B86" s="11"/>
      <c r="C86" s="4"/>
      <c r="D86" s="4"/>
      <c r="E86" s="4"/>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249</v>
      </c>
      <c r="B89" s="57"/>
      <c r="C89" s="26">
        <v>235</v>
      </c>
      <c r="D89" s="26">
        <v>235</v>
      </c>
      <c r="E89" s="26">
        <v>235</v>
      </c>
      <c r="F89" s="26">
        <v>0</v>
      </c>
      <c r="G89" s="26">
        <v>235</v>
      </c>
      <c r="H89" s="26">
        <v>1</v>
      </c>
      <c r="I89" s="26">
        <v>4</v>
      </c>
      <c r="J89" s="26">
        <v>235</v>
      </c>
    </row>
    <row r="90" spans="1:12" x14ac:dyDescent="0.25">
      <c r="A90" s="56" t="s">
        <v>250</v>
      </c>
      <c r="B90" s="95"/>
      <c r="C90" s="26">
        <v>114</v>
      </c>
      <c r="D90" s="26">
        <v>114</v>
      </c>
      <c r="E90" s="26">
        <v>114</v>
      </c>
      <c r="F90" s="26">
        <v>0</v>
      </c>
      <c r="G90" s="26">
        <v>114</v>
      </c>
      <c r="H90" s="26">
        <v>1</v>
      </c>
      <c r="I90" s="26">
        <v>3</v>
      </c>
      <c r="J90" s="26">
        <v>114</v>
      </c>
    </row>
    <row r="91" spans="1:12" x14ac:dyDescent="0.25">
      <c r="A91" s="57" t="s">
        <v>251</v>
      </c>
      <c r="B91" s="97"/>
      <c r="C91" s="26">
        <v>360</v>
      </c>
      <c r="D91" s="26">
        <v>360</v>
      </c>
      <c r="E91" s="26">
        <v>360</v>
      </c>
      <c r="F91" s="26">
        <v>0</v>
      </c>
      <c r="G91" s="26">
        <v>360</v>
      </c>
      <c r="H91" s="26">
        <v>0</v>
      </c>
      <c r="I91" s="26">
        <v>0</v>
      </c>
      <c r="J91" s="26">
        <v>0</v>
      </c>
    </row>
    <row r="92" spans="1:12" x14ac:dyDescent="0.25">
      <c r="A92" s="56" t="s">
        <v>252</v>
      </c>
      <c r="B92" s="95"/>
      <c r="C92" s="26">
        <v>21</v>
      </c>
      <c r="D92" s="26">
        <v>21</v>
      </c>
      <c r="E92" s="26">
        <v>21</v>
      </c>
      <c r="F92" s="26">
        <v>0</v>
      </c>
      <c r="G92" s="26">
        <v>21</v>
      </c>
      <c r="H92" s="26">
        <v>1</v>
      </c>
      <c r="I92" s="26">
        <v>1</v>
      </c>
      <c r="J92" s="26">
        <v>21</v>
      </c>
    </row>
    <row r="93" spans="1:12" x14ac:dyDescent="0.25">
      <c r="A93" s="57" t="s">
        <v>253</v>
      </c>
      <c r="B93" s="97"/>
      <c r="C93" s="26">
        <v>178</v>
      </c>
      <c r="D93" s="26">
        <v>178</v>
      </c>
      <c r="E93" s="26">
        <v>178</v>
      </c>
      <c r="F93" s="26">
        <v>1</v>
      </c>
      <c r="G93" s="26">
        <v>178</v>
      </c>
      <c r="H93" s="26">
        <v>6</v>
      </c>
      <c r="I93" s="26">
        <v>12</v>
      </c>
      <c r="J93" s="26">
        <v>178</v>
      </c>
    </row>
    <row r="94" spans="1:12" x14ac:dyDescent="0.25">
      <c r="A94" s="56" t="s">
        <v>254</v>
      </c>
      <c r="B94" s="95"/>
      <c r="C94" s="26">
        <v>441</v>
      </c>
      <c r="D94" s="26">
        <v>441</v>
      </c>
      <c r="E94" s="26">
        <v>441</v>
      </c>
      <c r="F94" s="26">
        <v>1</v>
      </c>
      <c r="G94" s="26">
        <v>441</v>
      </c>
      <c r="H94" s="26">
        <v>0</v>
      </c>
      <c r="I94" s="26">
        <v>0</v>
      </c>
      <c r="J94" s="26">
        <v>0</v>
      </c>
    </row>
    <row r="95" spans="1:12" x14ac:dyDescent="0.25">
      <c r="A95" s="57" t="s">
        <v>255</v>
      </c>
      <c r="B95" s="97"/>
      <c r="C95" s="26">
        <v>347</v>
      </c>
      <c r="D95" s="26">
        <v>347</v>
      </c>
      <c r="E95" s="26">
        <v>347</v>
      </c>
      <c r="F95" s="26">
        <v>0</v>
      </c>
      <c r="G95" s="26">
        <v>347</v>
      </c>
      <c r="H95" s="26">
        <v>1</v>
      </c>
      <c r="I95" s="26">
        <v>8</v>
      </c>
      <c r="J95" s="26">
        <v>0</v>
      </c>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13</v>
      </c>
      <c r="D98" s="115">
        <f>SUM(D26:D31)</f>
        <v>9</v>
      </c>
      <c r="E98" s="115">
        <f>SUM(E26:E31)</f>
        <v>9</v>
      </c>
      <c r="F98" s="115"/>
      <c r="G98" s="115">
        <f>SUM(F26:F31)</f>
        <v>69</v>
      </c>
      <c r="H98" s="115">
        <f>SUM(G26:G31)</f>
        <v>141</v>
      </c>
      <c r="I98" s="115"/>
      <c r="J98" s="115">
        <f>SUM(H26:H31)</f>
        <v>5</v>
      </c>
      <c r="K98" s="115">
        <f>SUM(I26:I31)</f>
        <v>10</v>
      </c>
      <c r="L98" s="115">
        <f>SUM(J26:J31)</f>
        <v>15</v>
      </c>
      <c r="M98" s="116">
        <f>G98+J98</f>
        <v>74</v>
      </c>
      <c r="N98" s="116">
        <f>H98+K98</f>
        <v>151</v>
      </c>
    </row>
    <row r="99" spans="1:14" x14ac:dyDescent="0.25">
      <c r="A99" s="114" t="s">
        <v>175</v>
      </c>
      <c r="C99" s="115">
        <f>C34</f>
        <v>36</v>
      </c>
      <c r="D99" s="115">
        <f>D34</f>
        <v>36</v>
      </c>
      <c r="E99" s="115">
        <f>E34</f>
        <v>36</v>
      </c>
      <c r="F99" s="115"/>
      <c r="G99" s="115">
        <f>F34</f>
        <v>396</v>
      </c>
      <c r="H99" s="115">
        <f>G34</f>
        <v>503</v>
      </c>
      <c r="I99" s="115"/>
      <c r="J99" s="115"/>
      <c r="K99" s="115"/>
      <c r="L99" s="115"/>
      <c r="M99" s="116">
        <f t="shared" ref="M99:N113" si="0">G99+J99</f>
        <v>396</v>
      </c>
      <c r="N99" s="116">
        <f t="shared" si="0"/>
        <v>503</v>
      </c>
    </row>
    <row r="100" spans="1:14" x14ac:dyDescent="0.25">
      <c r="A100" s="117" t="s">
        <v>176</v>
      </c>
      <c r="C100" s="115">
        <f>SUM(C98:C99)</f>
        <v>49</v>
      </c>
      <c r="D100" s="115">
        <f t="shared" ref="D100:L100" si="1">SUM(D98:D99)</f>
        <v>45</v>
      </c>
      <c r="E100" s="115">
        <f t="shared" si="1"/>
        <v>45</v>
      </c>
      <c r="F100" s="115"/>
      <c r="G100" s="115">
        <f t="shared" si="1"/>
        <v>465</v>
      </c>
      <c r="H100" s="115">
        <f t="shared" si="1"/>
        <v>644</v>
      </c>
      <c r="I100" s="115"/>
      <c r="J100" s="115">
        <f t="shared" si="1"/>
        <v>5</v>
      </c>
      <c r="K100" s="115">
        <f t="shared" si="1"/>
        <v>10</v>
      </c>
      <c r="L100" s="115">
        <f t="shared" si="1"/>
        <v>15</v>
      </c>
      <c r="M100" s="116">
        <f t="shared" si="0"/>
        <v>470</v>
      </c>
      <c r="N100" s="116">
        <f t="shared" si="0"/>
        <v>654</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156</v>
      </c>
      <c r="D102" s="115">
        <f>SUM(D37:D44)</f>
        <v>156</v>
      </c>
      <c r="E102" s="115">
        <f>SUM(E37:E44)</f>
        <v>156</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205</v>
      </c>
      <c r="D105" s="119">
        <f t="shared" ref="D105:L105" si="2">SUM(D100:D104)</f>
        <v>201</v>
      </c>
      <c r="E105" s="119">
        <f t="shared" si="2"/>
        <v>201</v>
      </c>
      <c r="F105" s="119">
        <f t="shared" si="2"/>
        <v>0</v>
      </c>
      <c r="G105" s="119">
        <f t="shared" si="2"/>
        <v>465</v>
      </c>
      <c r="H105" s="119">
        <f t="shared" si="2"/>
        <v>644</v>
      </c>
      <c r="I105" s="119"/>
      <c r="J105" s="119">
        <f t="shared" si="2"/>
        <v>5</v>
      </c>
      <c r="K105" s="119">
        <f t="shared" si="2"/>
        <v>10</v>
      </c>
      <c r="L105" s="119">
        <f t="shared" si="2"/>
        <v>15</v>
      </c>
      <c r="M105" s="120">
        <f t="shared" si="0"/>
        <v>470</v>
      </c>
      <c r="N105" s="120">
        <f t="shared" si="0"/>
        <v>654</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4</v>
      </c>
      <c r="D109" s="119"/>
      <c r="E109" s="119">
        <f>C65</f>
        <v>98</v>
      </c>
      <c r="F109" s="119">
        <f>D62+D70</f>
        <v>3</v>
      </c>
      <c r="G109" s="119">
        <f>E62+H65</f>
        <v>56</v>
      </c>
      <c r="H109" s="119">
        <f>F62+I65</f>
        <v>25</v>
      </c>
      <c r="I109" s="119"/>
      <c r="J109" s="119">
        <f>E65+E70</f>
        <v>8</v>
      </c>
      <c r="K109" s="119">
        <f>F65+G65+F70</f>
        <v>26</v>
      </c>
      <c r="L109" s="119">
        <f>D65</f>
        <v>242</v>
      </c>
      <c r="M109" s="120">
        <f t="shared" si="0"/>
        <v>64</v>
      </c>
      <c r="N109" s="120">
        <f t="shared" si="0"/>
        <v>51</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27</v>
      </c>
      <c r="D113" s="119">
        <f>D73</f>
        <v>27</v>
      </c>
      <c r="E113" s="119">
        <f>D73</f>
        <v>27</v>
      </c>
      <c r="F113" s="119"/>
      <c r="G113" s="119">
        <f>E73</f>
        <v>162</v>
      </c>
      <c r="H113" s="119">
        <f>E73</f>
        <v>162</v>
      </c>
      <c r="I113" s="119"/>
      <c r="J113" s="119"/>
      <c r="K113" s="119"/>
      <c r="L113" s="119"/>
      <c r="M113" s="120">
        <f t="shared" si="0"/>
        <v>162</v>
      </c>
      <c r="N113" s="120">
        <f t="shared" si="0"/>
        <v>162</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1696</v>
      </c>
      <c r="D117" s="119">
        <f>SUM(D89:D96)</f>
        <v>1696</v>
      </c>
      <c r="E117" s="119">
        <f>SUM(E89:E96)</f>
        <v>1696</v>
      </c>
      <c r="F117" s="119">
        <f>SUM(F89:F96)</f>
        <v>2</v>
      </c>
      <c r="G117" s="119"/>
      <c r="H117" s="119"/>
      <c r="I117" s="119">
        <f>SUM(G89:G96)</f>
        <v>1696</v>
      </c>
      <c r="J117" s="119">
        <f>SUM(H89:H96)</f>
        <v>10</v>
      </c>
      <c r="K117" s="119">
        <f>SUM(I89:I96)</f>
        <v>28</v>
      </c>
      <c r="L117" s="119">
        <f>SUM(J89:J96)</f>
        <v>548</v>
      </c>
      <c r="M117" s="120">
        <f t="shared" ref="M117:N117" si="4">G117+J117</f>
        <v>10</v>
      </c>
      <c r="N117" s="120">
        <f t="shared" si="4"/>
        <v>28</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1932</v>
      </c>
      <c r="D119" s="124">
        <f t="shared" ref="D119:N119" si="5">D105+D107+D109+D111+D113+D115+D117</f>
        <v>1924</v>
      </c>
      <c r="E119" s="124">
        <f t="shared" si="5"/>
        <v>2022</v>
      </c>
      <c r="F119" s="124">
        <f t="shared" si="5"/>
        <v>5</v>
      </c>
      <c r="G119" s="124">
        <f t="shared" si="5"/>
        <v>683</v>
      </c>
      <c r="H119" s="124">
        <f t="shared" si="5"/>
        <v>831</v>
      </c>
      <c r="I119" s="124">
        <f t="shared" si="5"/>
        <v>1696</v>
      </c>
      <c r="J119" s="124">
        <f t="shared" si="5"/>
        <v>23</v>
      </c>
      <c r="K119" s="124">
        <f t="shared" si="5"/>
        <v>64</v>
      </c>
      <c r="L119" s="124">
        <f t="shared" si="5"/>
        <v>805</v>
      </c>
      <c r="M119" s="124">
        <f t="shared" si="5"/>
        <v>706</v>
      </c>
      <c r="N119" s="124">
        <f t="shared" si="5"/>
        <v>895</v>
      </c>
    </row>
    <row r="120" spans="1:14" ht="30.75" thickBot="1" x14ac:dyDescent="0.3">
      <c r="A120" s="7"/>
      <c r="H120" s="125" t="s">
        <v>189</v>
      </c>
      <c r="I120" s="126">
        <f>C22</f>
        <v>4093</v>
      </c>
    </row>
    <row r="121" spans="1:14" ht="30.75" thickBot="1" x14ac:dyDescent="0.3">
      <c r="A121" s="7"/>
      <c r="H121" s="125" t="s">
        <v>190</v>
      </c>
      <c r="I121" s="127">
        <f>SUM(I119:I120)</f>
        <v>5789</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103" workbookViewId="0">
      <selection activeCell="B89" sqref="B89"/>
    </sheetView>
  </sheetViews>
  <sheetFormatPr defaultColWidth="8.85546875" defaultRowHeight="15" x14ac:dyDescent="0.25"/>
  <cols>
    <col min="1" max="1" width="47.7109375" customWidth="1"/>
    <col min="2" max="2" width="17.28515625" customWidth="1"/>
    <col min="3" max="3" width="17.42578125" style="160" customWidth="1"/>
    <col min="4" max="4" width="16.28515625" style="160" customWidth="1"/>
    <col min="5" max="5" width="17.42578125" style="160" customWidth="1"/>
    <col min="6" max="6" width="19.28515625" style="160" customWidth="1"/>
    <col min="7" max="7" width="14.42578125" style="160" customWidth="1"/>
    <col min="8" max="8" width="17.85546875" style="160" customWidth="1"/>
    <col min="9" max="9" width="19.42578125" style="160" customWidth="1"/>
    <col min="10" max="10" width="15.7109375" style="160" customWidth="1"/>
    <col min="11" max="11" width="8.85546875" style="160"/>
  </cols>
  <sheetData>
    <row r="1" spans="1:11" ht="27" thickBot="1" x14ac:dyDescent="0.45">
      <c r="A1" s="219" t="s">
        <v>143</v>
      </c>
      <c r="B1" s="219"/>
      <c r="C1" s="219"/>
      <c r="D1" s="219"/>
      <c r="E1" s="219"/>
      <c r="F1" s="219"/>
      <c r="G1" s="219"/>
      <c r="H1" s="219"/>
      <c r="I1" s="219"/>
    </row>
    <row r="2" spans="1:11" ht="28.5" customHeight="1" thickBot="1" x14ac:dyDescent="0.45">
      <c r="A2" s="6" t="s">
        <v>0</v>
      </c>
      <c r="B2" s="220" t="s">
        <v>256</v>
      </c>
      <c r="C2" s="221"/>
      <c r="D2" s="221"/>
      <c r="E2" s="221"/>
      <c r="F2" s="222"/>
    </row>
    <row r="3" spans="1:11" ht="13.5" customHeight="1" thickBot="1" x14ac:dyDescent="0.35">
      <c r="A3" s="3"/>
      <c r="B3" s="2"/>
      <c r="C3" s="2"/>
    </row>
    <row r="4" spans="1:11" ht="16.5" thickBot="1" x14ac:dyDescent="0.3">
      <c r="A4" s="6" t="s">
        <v>1</v>
      </c>
      <c r="B4" s="217" t="s">
        <v>257</v>
      </c>
      <c r="C4" s="218"/>
      <c r="D4" s="63" t="s">
        <v>2</v>
      </c>
      <c r="E4" s="79" t="s">
        <v>258</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c r="D17" s="4"/>
      <c r="E17" s="4"/>
      <c r="F17" s="4"/>
      <c r="G17" s="4"/>
      <c r="K17"/>
    </row>
    <row r="18" spans="1:12" x14ac:dyDescent="0.25">
      <c r="A18" s="57" t="s">
        <v>152</v>
      </c>
      <c r="B18" s="57"/>
      <c r="C18" s="17">
        <v>657</v>
      </c>
      <c r="D18" s="4"/>
      <c r="E18" s="4"/>
      <c r="F18" s="4"/>
      <c r="G18" s="4"/>
      <c r="K18"/>
    </row>
    <row r="19" spans="1:12" x14ac:dyDescent="0.25">
      <c r="A19" s="56" t="s">
        <v>51</v>
      </c>
      <c r="B19" s="56"/>
      <c r="C19" s="17"/>
      <c r="D19" s="4"/>
      <c r="E19" s="4"/>
      <c r="F19" s="4"/>
      <c r="G19" s="4"/>
      <c r="K19"/>
    </row>
    <row r="20" spans="1:12" x14ac:dyDescent="0.25">
      <c r="A20" s="57" t="s">
        <v>41</v>
      </c>
      <c r="B20" s="57"/>
      <c r="C20" s="17">
        <v>39</v>
      </c>
      <c r="D20" s="4"/>
      <c r="E20" s="4"/>
      <c r="F20" s="4"/>
      <c r="G20" s="4"/>
      <c r="K20"/>
    </row>
    <row r="21" spans="1:12" x14ac:dyDescent="0.25">
      <c r="A21" s="56" t="s">
        <v>49</v>
      </c>
      <c r="B21" s="56"/>
      <c r="C21" s="81">
        <v>140</v>
      </c>
      <c r="D21" s="4"/>
      <c r="E21" s="4"/>
      <c r="F21" s="4"/>
      <c r="G21" s="4"/>
      <c r="K21"/>
    </row>
    <row r="22" spans="1:12" s="11" customFormat="1" x14ac:dyDescent="0.25">
      <c r="A22" s="35"/>
      <c r="B22" s="83" t="s">
        <v>50</v>
      </c>
      <c r="C22" s="82">
        <f>SUM(C17:C21)</f>
        <v>836</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v>20</v>
      </c>
      <c r="D26" s="17">
        <v>16</v>
      </c>
      <c r="E26" s="17">
        <v>16</v>
      </c>
      <c r="F26" s="17">
        <v>243</v>
      </c>
      <c r="G26" s="17">
        <v>3645</v>
      </c>
      <c r="H26" s="17">
        <v>10</v>
      </c>
      <c r="I26" s="17">
        <v>20</v>
      </c>
      <c r="J26" s="17">
        <v>18</v>
      </c>
      <c r="L26" s="11">
        <f>G26+I26</f>
        <v>3665</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v>42</v>
      </c>
      <c r="D37" s="26">
        <v>134</v>
      </c>
      <c r="E37" s="26">
        <v>134</v>
      </c>
      <c r="F37" s="26">
        <v>0</v>
      </c>
      <c r="G37" s="26">
        <v>0</v>
      </c>
      <c r="H37" s="26">
        <v>18</v>
      </c>
      <c r="I37" s="26">
        <v>36</v>
      </c>
      <c r="J37" s="26">
        <v>134</v>
      </c>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v>536</v>
      </c>
      <c r="D43" s="26">
        <v>536</v>
      </c>
      <c r="E43" s="26">
        <v>536</v>
      </c>
      <c r="F43" s="26">
        <v>0</v>
      </c>
      <c r="G43" s="26">
        <v>0</v>
      </c>
      <c r="H43" s="26">
        <v>0</v>
      </c>
      <c r="I43" s="26">
        <v>0</v>
      </c>
      <c r="J43" s="26">
        <v>0</v>
      </c>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c r="D54" s="17"/>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c r="D62" s="26"/>
      <c r="E62" s="26"/>
      <c r="F62" s="26"/>
      <c r="G62" s="26"/>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c r="D65" s="26"/>
      <c r="E65" s="26"/>
      <c r="F65" s="26"/>
      <c r="G65" s="26"/>
      <c r="H65" s="100"/>
      <c r="I65" s="100"/>
    </row>
    <row r="66" spans="1:11" ht="31.5" customHeight="1" x14ac:dyDescent="0.25">
      <c r="A66" s="226" t="s">
        <v>160</v>
      </c>
      <c r="B66" s="227"/>
      <c r="C66" s="227"/>
      <c r="D66" s="228"/>
      <c r="E66" s="26"/>
      <c r="F66" s="26"/>
      <c r="G66" s="99"/>
      <c r="H66" s="101"/>
      <c r="I66" s="102"/>
    </row>
    <row r="67" spans="1:11" ht="50.25" customHeight="1" x14ac:dyDescent="0.25">
      <c r="A67" s="229" t="s">
        <v>165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c r="D70" s="26"/>
      <c r="E70" s="17"/>
      <c r="F70" s="17"/>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v>43</v>
      </c>
      <c r="D73" s="17">
        <v>40</v>
      </c>
      <c r="E73" s="17">
        <v>258</v>
      </c>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20</v>
      </c>
      <c r="D98" s="115">
        <f>SUM(D26:D31)</f>
        <v>16</v>
      </c>
      <c r="E98" s="115">
        <f>SUM(E26:E31)</f>
        <v>16</v>
      </c>
      <c r="F98" s="115"/>
      <c r="G98" s="115">
        <f>SUM(F26:F31)</f>
        <v>243</v>
      </c>
      <c r="H98" s="115">
        <f>SUM(G26:G31)</f>
        <v>3645</v>
      </c>
      <c r="I98" s="115"/>
      <c r="J98" s="115">
        <f>SUM(H26:H31)</f>
        <v>10</v>
      </c>
      <c r="K98" s="115">
        <f>SUM(I26:I31)</f>
        <v>20</v>
      </c>
      <c r="L98" s="115">
        <f>SUM(J26:J31)</f>
        <v>18</v>
      </c>
      <c r="M98" s="116">
        <f>G98+J98</f>
        <v>253</v>
      </c>
      <c r="N98" s="116">
        <f>H98+K98</f>
        <v>3665</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20</v>
      </c>
      <c r="D100" s="115">
        <f t="shared" ref="D100:L100" si="1">SUM(D98:D99)</f>
        <v>16</v>
      </c>
      <c r="E100" s="115">
        <f t="shared" si="1"/>
        <v>16</v>
      </c>
      <c r="F100" s="115"/>
      <c r="G100" s="115">
        <f t="shared" si="1"/>
        <v>243</v>
      </c>
      <c r="H100" s="115">
        <f t="shared" si="1"/>
        <v>3645</v>
      </c>
      <c r="I100" s="115"/>
      <c r="J100" s="115">
        <f t="shared" si="1"/>
        <v>10</v>
      </c>
      <c r="K100" s="115">
        <f t="shared" si="1"/>
        <v>20</v>
      </c>
      <c r="L100" s="115">
        <f t="shared" si="1"/>
        <v>18</v>
      </c>
      <c r="M100" s="116">
        <f t="shared" si="0"/>
        <v>253</v>
      </c>
      <c r="N100" s="116">
        <f t="shared" si="0"/>
        <v>3665</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578</v>
      </c>
      <c r="D102" s="115">
        <f>SUM(D37:D44)</f>
        <v>670</v>
      </c>
      <c r="E102" s="115">
        <f>SUM(E37:E44)</f>
        <v>670</v>
      </c>
      <c r="F102" s="115"/>
      <c r="G102" s="115">
        <f>SUM(F37:F44)</f>
        <v>0</v>
      </c>
      <c r="H102" s="115">
        <f>SUM(G37:G44)</f>
        <v>0</v>
      </c>
      <c r="I102" s="115"/>
      <c r="J102" s="115">
        <f>SUM(H37:H44)</f>
        <v>18</v>
      </c>
      <c r="K102" s="115">
        <f>SUM(I37:I44)</f>
        <v>36</v>
      </c>
      <c r="L102" s="115">
        <f>SUM(J37:J44)</f>
        <v>134</v>
      </c>
      <c r="M102" s="116">
        <f t="shared" si="0"/>
        <v>18</v>
      </c>
      <c r="N102" s="116">
        <f t="shared" si="0"/>
        <v>36</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598</v>
      </c>
      <c r="D105" s="119">
        <f t="shared" ref="D105:L105" si="2">SUM(D100:D104)</f>
        <v>686</v>
      </c>
      <c r="E105" s="119">
        <f t="shared" si="2"/>
        <v>686</v>
      </c>
      <c r="F105" s="119">
        <f t="shared" si="2"/>
        <v>0</v>
      </c>
      <c r="G105" s="119">
        <f t="shared" si="2"/>
        <v>243</v>
      </c>
      <c r="H105" s="119">
        <f t="shared" si="2"/>
        <v>3645</v>
      </c>
      <c r="I105" s="119"/>
      <c r="J105" s="119">
        <f t="shared" si="2"/>
        <v>28</v>
      </c>
      <c r="K105" s="119">
        <f t="shared" si="2"/>
        <v>56</v>
      </c>
      <c r="L105" s="119">
        <f t="shared" si="2"/>
        <v>152</v>
      </c>
      <c r="M105" s="120">
        <f t="shared" si="0"/>
        <v>271</v>
      </c>
      <c r="N105" s="120">
        <f t="shared" si="0"/>
        <v>3701</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0</v>
      </c>
      <c r="D109" s="119"/>
      <c r="E109" s="119">
        <f>C65</f>
        <v>0</v>
      </c>
      <c r="F109" s="119">
        <f>D62+D70</f>
        <v>0</v>
      </c>
      <c r="G109" s="119">
        <f>E62+H65</f>
        <v>0</v>
      </c>
      <c r="H109" s="119">
        <f>F62+I65</f>
        <v>0</v>
      </c>
      <c r="I109" s="119"/>
      <c r="J109" s="119">
        <f>E65+E70</f>
        <v>0</v>
      </c>
      <c r="K109" s="119">
        <f>F65+G65+F70</f>
        <v>0</v>
      </c>
      <c r="L109" s="119">
        <f>D65</f>
        <v>0</v>
      </c>
      <c r="M109" s="120">
        <f t="shared" si="0"/>
        <v>0</v>
      </c>
      <c r="N109" s="120">
        <f t="shared" si="0"/>
        <v>0</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43</v>
      </c>
      <c r="D113" s="119">
        <f>D73</f>
        <v>40</v>
      </c>
      <c r="E113" s="119">
        <f>D73</f>
        <v>40</v>
      </c>
      <c r="F113" s="119"/>
      <c r="G113" s="119">
        <f>E73</f>
        <v>258</v>
      </c>
      <c r="H113" s="119">
        <f>E73</f>
        <v>258</v>
      </c>
      <c r="I113" s="119"/>
      <c r="J113" s="119"/>
      <c r="K113" s="119"/>
      <c r="L113" s="119"/>
      <c r="M113" s="120">
        <f t="shared" si="0"/>
        <v>258</v>
      </c>
      <c r="N113" s="120">
        <f t="shared" si="0"/>
        <v>258</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641</v>
      </c>
      <c r="D119" s="124">
        <f t="shared" ref="D119:N119" si="5">D105+D107+D109+D111+D113+D115+D117</f>
        <v>726</v>
      </c>
      <c r="E119" s="124">
        <f t="shared" si="5"/>
        <v>726</v>
      </c>
      <c r="F119" s="124">
        <f t="shared" si="5"/>
        <v>0</v>
      </c>
      <c r="G119" s="124">
        <f t="shared" si="5"/>
        <v>501</v>
      </c>
      <c r="H119" s="124">
        <f t="shared" si="5"/>
        <v>3903</v>
      </c>
      <c r="I119" s="124">
        <f t="shared" si="5"/>
        <v>0</v>
      </c>
      <c r="J119" s="124">
        <f t="shared" si="5"/>
        <v>28</v>
      </c>
      <c r="K119" s="124">
        <f t="shared" si="5"/>
        <v>56</v>
      </c>
      <c r="L119" s="124">
        <f t="shared" si="5"/>
        <v>152</v>
      </c>
      <c r="M119" s="124">
        <f t="shared" si="5"/>
        <v>529</v>
      </c>
      <c r="N119" s="124">
        <f t="shared" si="5"/>
        <v>3959</v>
      </c>
    </row>
    <row r="120" spans="1:14" ht="30.75" thickBot="1" x14ac:dyDescent="0.3">
      <c r="A120" s="7"/>
      <c r="H120" s="125" t="s">
        <v>189</v>
      </c>
      <c r="I120" s="126">
        <f>C22</f>
        <v>836</v>
      </c>
    </row>
    <row r="121" spans="1:14" ht="30.75" thickBot="1" x14ac:dyDescent="0.3">
      <c r="A121" s="7"/>
      <c r="H121" s="125" t="s">
        <v>190</v>
      </c>
      <c r="I121" s="127">
        <f>SUM(I119:I120)</f>
        <v>836</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91" workbookViewId="0">
      <selection activeCell="B89" sqref="B89"/>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259</v>
      </c>
      <c r="C2" s="221"/>
      <c r="D2" s="221"/>
      <c r="E2" s="221"/>
      <c r="F2" s="222"/>
    </row>
    <row r="3" spans="1:11" ht="13.5" customHeight="1" thickBot="1" x14ac:dyDescent="0.35">
      <c r="A3" s="3"/>
      <c r="B3" s="2"/>
      <c r="C3" s="2"/>
    </row>
    <row r="4" spans="1:11" ht="16.5" thickBot="1" x14ac:dyDescent="0.3">
      <c r="A4" s="6" t="s">
        <v>1</v>
      </c>
      <c r="B4" s="217" t="s">
        <v>260</v>
      </c>
      <c r="C4" s="218"/>
      <c r="D4" s="63" t="s">
        <v>2</v>
      </c>
      <c r="E4" s="79">
        <v>42255</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c r="D17" s="4"/>
      <c r="E17" s="4"/>
      <c r="F17" s="4"/>
      <c r="G17" s="4"/>
      <c r="K17"/>
    </row>
    <row r="18" spans="1:12" x14ac:dyDescent="0.25">
      <c r="A18" s="57" t="s">
        <v>152</v>
      </c>
      <c r="B18" s="57"/>
      <c r="C18" s="17">
        <v>1196</v>
      </c>
      <c r="D18" s="4"/>
      <c r="E18" s="4"/>
      <c r="F18" s="4"/>
      <c r="G18" s="4"/>
      <c r="K18"/>
    </row>
    <row r="19" spans="1:12" x14ac:dyDescent="0.25">
      <c r="A19" s="56" t="s">
        <v>51</v>
      </c>
      <c r="B19" s="56"/>
      <c r="C19" s="17">
        <v>140</v>
      </c>
      <c r="D19" s="4"/>
      <c r="E19" s="4"/>
      <c r="F19" s="4"/>
      <c r="G19" s="4"/>
      <c r="K19"/>
    </row>
    <row r="20" spans="1:12" x14ac:dyDescent="0.25">
      <c r="A20" s="57" t="s">
        <v>41</v>
      </c>
      <c r="B20" s="57"/>
      <c r="C20" s="17"/>
      <c r="D20" s="4"/>
      <c r="E20" s="4"/>
      <c r="F20" s="4"/>
      <c r="G20" s="4"/>
      <c r="K20"/>
    </row>
    <row r="21" spans="1:12" x14ac:dyDescent="0.25">
      <c r="A21" s="56" t="s">
        <v>49</v>
      </c>
      <c r="B21" s="56"/>
      <c r="C21" s="81"/>
      <c r="D21" s="4"/>
      <c r="E21" s="4"/>
      <c r="F21" s="4"/>
      <c r="G21" s="4"/>
      <c r="K21"/>
    </row>
    <row r="22" spans="1:12" s="11" customFormat="1" x14ac:dyDescent="0.25">
      <c r="A22" s="35"/>
      <c r="B22" s="83" t="s">
        <v>50</v>
      </c>
      <c r="C22" s="82">
        <f>SUM(C17:C21)</f>
        <v>1336</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v>37</v>
      </c>
      <c r="D26" s="17">
        <v>21</v>
      </c>
      <c r="E26" s="17">
        <v>36</v>
      </c>
      <c r="F26" s="17">
        <v>719</v>
      </c>
      <c r="G26" s="17">
        <v>722.79</v>
      </c>
      <c r="H26" s="17">
        <v>12</v>
      </c>
      <c r="I26" s="17">
        <v>12</v>
      </c>
      <c r="J26" s="17">
        <v>245</v>
      </c>
      <c r="L26" s="11">
        <f>G26+I26</f>
        <v>734.79</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c r="D54" s="17"/>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c r="D62" s="26"/>
      <c r="E62" s="26"/>
      <c r="F62" s="26"/>
      <c r="G62" s="26"/>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v>60</v>
      </c>
      <c r="D65" s="26">
        <v>298</v>
      </c>
      <c r="E65" s="26">
        <v>14</v>
      </c>
      <c r="F65" s="26">
        <v>22.5</v>
      </c>
      <c r="G65" s="26">
        <v>1</v>
      </c>
      <c r="H65" s="100">
        <v>0</v>
      </c>
      <c r="I65" s="100">
        <v>0</v>
      </c>
    </row>
    <row r="66" spans="1:11" ht="31.5" customHeight="1" x14ac:dyDescent="0.25">
      <c r="A66" s="226" t="s">
        <v>160</v>
      </c>
      <c r="B66" s="227"/>
      <c r="C66" s="227"/>
      <c r="D66" s="228"/>
      <c r="E66" s="26"/>
      <c r="F66" s="26"/>
      <c r="G66" s="99"/>
      <c r="H66" s="101"/>
      <c r="I66" s="102"/>
    </row>
    <row r="67" spans="1:11" ht="50.25" customHeight="1" x14ac:dyDescent="0.25">
      <c r="A67" s="229" t="s">
        <v>165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c r="D70" s="26"/>
      <c r="E70" s="17"/>
      <c r="F70" s="17"/>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c r="D73" s="17"/>
      <c r="E73" s="17"/>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37</v>
      </c>
      <c r="D98" s="115">
        <f>SUM(D26:D31)</f>
        <v>21</v>
      </c>
      <c r="E98" s="115">
        <f>SUM(E26:E31)</f>
        <v>36</v>
      </c>
      <c r="F98" s="115"/>
      <c r="G98" s="115">
        <f>SUM(F26:F31)</f>
        <v>719</v>
      </c>
      <c r="H98" s="115">
        <f>SUM(G26:G31)</f>
        <v>722.79</v>
      </c>
      <c r="I98" s="115"/>
      <c r="J98" s="115">
        <f>SUM(H26:H31)</f>
        <v>12</v>
      </c>
      <c r="K98" s="115">
        <f>SUM(I26:I31)</f>
        <v>12</v>
      </c>
      <c r="L98" s="115">
        <f>SUM(J26:J31)</f>
        <v>245</v>
      </c>
      <c r="M98" s="116">
        <f>G98+J98</f>
        <v>731</v>
      </c>
      <c r="N98" s="116">
        <f>H98+K98</f>
        <v>734.79</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37</v>
      </c>
      <c r="D100" s="115">
        <f t="shared" ref="D100:L100" si="1">SUM(D98:D99)</f>
        <v>21</v>
      </c>
      <c r="E100" s="115">
        <f t="shared" si="1"/>
        <v>36</v>
      </c>
      <c r="F100" s="115"/>
      <c r="G100" s="115">
        <f t="shared" si="1"/>
        <v>719</v>
      </c>
      <c r="H100" s="115">
        <f t="shared" si="1"/>
        <v>722.79</v>
      </c>
      <c r="I100" s="115"/>
      <c r="J100" s="115">
        <f t="shared" si="1"/>
        <v>12</v>
      </c>
      <c r="K100" s="115">
        <f t="shared" si="1"/>
        <v>12</v>
      </c>
      <c r="L100" s="115">
        <f t="shared" si="1"/>
        <v>245</v>
      </c>
      <c r="M100" s="116">
        <f t="shared" si="0"/>
        <v>731</v>
      </c>
      <c r="N100" s="116">
        <f t="shared" si="0"/>
        <v>734.79</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37</v>
      </c>
      <c r="D105" s="119">
        <f t="shared" ref="D105:L105" si="2">SUM(D100:D104)</f>
        <v>21</v>
      </c>
      <c r="E105" s="119">
        <f t="shared" si="2"/>
        <v>36</v>
      </c>
      <c r="F105" s="119">
        <f t="shared" si="2"/>
        <v>0</v>
      </c>
      <c r="G105" s="119">
        <f t="shared" si="2"/>
        <v>719</v>
      </c>
      <c r="H105" s="119">
        <f t="shared" si="2"/>
        <v>722.79</v>
      </c>
      <c r="I105" s="119"/>
      <c r="J105" s="119">
        <f t="shared" si="2"/>
        <v>12</v>
      </c>
      <c r="K105" s="119">
        <f t="shared" si="2"/>
        <v>12</v>
      </c>
      <c r="L105" s="119">
        <f t="shared" si="2"/>
        <v>245</v>
      </c>
      <c r="M105" s="120">
        <f t="shared" si="0"/>
        <v>731</v>
      </c>
      <c r="N105" s="120">
        <f t="shared" si="0"/>
        <v>734.79</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0</v>
      </c>
      <c r="D109" s="119"/>
      <c r="E109" s="119">
        <f>C65</f>
        <v>60</v>
      </c>
      <c r="F109" s="119">
        <f>D62+D70</f>
        <v>0</v>
      </c>
      <c r="G109" s="119">
        <f>E62+H65</f>
        <v>0</v>
      </c>
      <c r="H109" s="119">
        <f>F62+I65</f>
        <v>0</v>
      </c>
      <c r="I109" s="119"/>
      <c r="J109" s="119">
        <f>E65+E70</f>
        <v>14</v>
      </c>
      <c r="K109" s="119">
        <f>F65+G65+F70</f>
        <v>23.5</v>
      </c>
      <c r="L109" s="119">
        <f>D65</f>
        <v>298</v>
      </c>
      <c r="M109" s="120">
        <f t="shared" si="0"/>
        <v>14</v>
      </c>
      <c r="N109" s="120">
        <f t="shared" si="0"/>
        <v>23.5</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0</v>
      </c>
      <c r="D113" s="119">
        <f>D73</f>
        <v>0</v>
      </c>
      <c r="E113" s="119">
        <f>D73</f>
        <v>0</v>
      </c>
      <c r="F113" s="119"/>
      <c r="G113" s="119">
        <f>E73</f>
        <v>0</v>
      </c>
      <c r="H113" s="119">
        <f>E73</f>
        <v>0</v>
      </c>
      <c r="I113" s="119"/>
      <c r="J113" s="119"/>
      <c r="K113" s="119"/>
      <c r="L113" s="119"/>
      <c r="M113" s="120">
        <f t="shared" si="0"/>
        <v>0</v>
      </c>
      <c r="N113" s="120">
        <f t="shared" si="0"/>
        <v>0</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37</v>
      </c>
      <c r="D119" s="124">
        <f t="shared" ref="D119:N119" si="5">D105+D107+D109+D111+D113+D115+D117</f>
        <v>21</v>
      </c>
      <c r="E119" s="124">
        <f t="shared" si="5"/>
        <v>96</v>
      </c>
      <c r="F119" s="124">
        <f t="shared" si="5"/>
        <v>0</v>
      </c>
      <c r="G119" s="124">
        <f t="shared" si="5"/>
        <v>719</v>
      </c>
      <c r="H119" s="124">
        <f t="shared" si="5"/>
        <v>722.79</v>
      </c>
      <c r="I119" s="124">
        <f t="shared" si="5"/>
        <v>0</v>
      </c>
      <c r="J119" s="124">
        <f t="shared" si="5"/>
        <v>26</v>
      </c>
      <c r="K119" s="124">
        <f t="shared" si="5"/>
        <v>35.5</v>
      </c>
      <c r="L119" s="124">
        <f t="shared" si="5"/>
        <v>543</v>
      </c>
      <c r="M119" s="124">
        <f t="shared" si="5"/>
        <v>745</v>
      </c>
      <c r="N119" s="124">
        <f t="shared" si="5"/>
        <v>758.29</v>
      </c>
    </row>
    <row r="120" spans="1:14" ht="30.75" thickBot="1" x14ac:dyDescent="0.3">
      <c r="A120" s="7"/>
      <c r="H120" s="125" t="s">
        <v>189</v>
      </c>
      <c r="I120" s="126">
        <f>C22</f>
        <v>1336</v>
      </c>
    </row>
    <row r="121" spans="1:14" ht="30.75" thickBot="1" x14ac:dyDescent="0.3">
      <c r="A121" s="7"/>
      <c r="H121" s="125" t="s">
        <v>190</v>
      </c>
      <c r="I121" s="127">
        <f>SUM(I119:I120)</f>
        <v>1336</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7" zoomScale="90" zoomScaleNormal="90" zoomScalePageLayoutView="110" workbookViewId="0">
      <selection activeCell="H99" sqref="H99"/>
    </sheetView>
  </sheetViews>
  <sheetFormatPr defaultColWidth="8.85546875" defaultRowHeight="15" x14ac:dyDescent="0.25"/>
  <cols>
    <col min="1" max="1" width="47.7109375" customWidth="1"/>
    <col min="2" max="2" width="17.28515625" customWidth="1"/>
    <col min="3" max="3" width="17.42578125" style="1" customWidth="1"/>
    <col min="4" max="4" width="16.28515625" style="1" customWidth="1"/>
    <col min="5" max="5" width="17.42578125" style="1" customWidth="1"/>
    <col min="6" max="6" width="19.28515625" style="1" customWidth="1"/>
    <col min="7" max="7" width="14.42578125" style="1" customWidth="1"/>
    <col min="8" max="8" width="17.85546875" style="1" customWidth="1"/>
    <col min="9" max="9" width="19.42578125" style="1" customWidth="1"/>
    <col min="10" max="10" width="15.7109375" style="1" customWidth="1"/>
    <col min="11" max="11" width="13.140625" style="1" customWidth="1"/>
    <col min="12" max="12" width="13.140625" customWidth="1"/>
    <col min="13" max="13" width="9.7109375" customWidth="1"/>
    <col min="14" max="14" width="9.85546875" customWidth="1"/>
  </cols>
  <sheetData>
    <row r="1" spans="1:11" ht="27" thickBot="1" x14ac:dyDescent="0.45">
      <c r="A1" s="219" t="s">
        <v>143</v>
      </c>
      <c r="B1" s="219"/>
      <c r="C1" s="219"/>
      <c r="D1" s="219"/>
      <c r="E1" s="219"/>
      <c r="F1" s="219"/>
      <c r="G1" s="219"/>
      <c r="H1" s="219"/>
      <c r="I1" s="219"/>
    </row>
    <row r="2" spans="1:11" ht="28.5" customHeight="1" thickBot="1" x14ac:dyDescent="0.45">
      <c r="A2" s="6" t="s">
        <v>0</v>
      </c>
      <c r="B2" s="220" t="s">
        <v>191</v>
      </c>
      <c r="C2" s="221"/>
      <c r="D2" s="221"/>
      <c r="E2" s="221"/>
      <c r="F2" s="222"/>
    </row>
    <row r="3" spans="1:11" ht="13.5" customHeight="1" thickBot="1" x14ac:dyDescent="0.35">
      <c r="A3" s="3"/>
      <c r="B3" s="2"/>
      <c r="C3" s="2"/>
    </row>
    <row r="4" spans="1:11" ht="16.5" thickBot="1" x14ac:dyDescent="0.3">
      <c r="A4" s="6" t="s">
        <v>1</v>
      </c>
      <c r="B4" s="217" t="s">
        <v>192</v>
      </c>
      <c r="C4" s="218"/>
      <c r="D4" s="63" t="s">
        <v>2</v>
      </c>
      <c r="E4" s="79">
        <v>42300</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f>SUM(Abbeville:York!C17)</f>
        <v>62525</v>
      </c>
      <c r="D17" s="4"/>
      <c r="E17" s="4"/>
      <c r="F17" s="4"/>
      <c r="G17" s="4"/>
      <c r="K17"/>
    </row>
    <row r="18" spans="1:12" x14ac:dyDescent="0.25">
      <c r="A18" s="57" t="s">
        <v>152</v>
      </c>
      <c r="B18" s="57"/>
      <c r="C18" s="17">
        <f>SUM(Abbeville:York!C18)</f>
        <v>21577</v>
      </c>
      <c r="D18" s="4"/>
      <c r="E18" s="4"/>
      <c r="F18" s="4"/>
      <c r="G18" s="4"/>
      <c r="K18"/>
    </row>
    <row r="19" spans="1:12" x14ac:dyDescent="0.25">
      <c r="A19" s="56" t="s">
        <v>51</v>
      </c>
      <c r="B19" s="56"/>
      <c r="C19" s="17">
        <f>SUM(Abbeville:York!C19)</f>
        <v>22796</v>
      </c>
      <c r="D19" s="4"/>
      <c r="E19" s="4"/>
      <c r="F19" s="4"/>
      <c r="G19" s="4"/>
      <c r="K19"/>
    </row>
    <row r="20" spans="1:12" x14ac:dyDescent="0.25">
      <c r="A20" s="57" t="s">
        <v>41</v>
      </c>
      <c r="B20" s="57"/>
      <c r="C20" s="17">
        <f>SUM(Abbeville:York!C20)</f>
        <v>4297</v>
      </c>
      <c r="D20" s="4"/>
      <c r="E20" s="4"/>
      <c r="F20" s="4"/>
      <c r="G20" s="4"/>
      <c r="K20"/>
    </row>
    <row r="21" spans="1:12" x14ac:dyDescent="0.25">
      <c r="A21" s="56" t="s">
        <v>49</v>
      </c>
      <c r="B21" s="56"/>
      <c r="C21" s="17">
        <f>SUM(Abbeville:York!C21)</f>
        <v>20776</v>
      </c>
      <c r="D21" s="4"/>
      <c r="E21" s="4"/>
      <c r="F21" s="4"/>
      <c r="G21" s="4"/>
      <c r="K21"/>
    </row>
    <row r="22" spans="1:12" s="11" customFormat="1" x14ac:dyDescent="0.25">
      <c r="A22" s="35"/>
      <c r="B22" s="83" t="s">
        <v>50</v>
      </c>
      <c r="C22" s="121">
        <f>SUM(Abbeville:York!C22)</f>
        <v>131971</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21">
        <f>SUM(Abbeville:York!C26)</f>
        <v>1242</v>
      </c>
      <c r="D26" s="121">
        <f>SUM(Abbeville:York!D26)</f>
        <v>1056</v>
      </c>
      <c r="E26" s="121">
        <f>SUM(Abbeville:York!E26)</f>
        <v>1177</v>
      </c>
      <c r="F26" s="121">
        <f>SUM(Abbeville:York!F26)</f>
        <v>19708</v>
      </c>
      <c r="G26" s="121">
        <f>SUM(Abbeville:York!G26)</f>
        <v>25635.870000000003</v>
      </c>
      <c r="H26" s="121">
        <f>SUM(Abbeville:York!H26)</f>
        <v>746</v>
      </c>
      <c r="I26" s="121">
        <f>SUM(Abbeville:York!I26)</f>
        <v>1351</v>
      </c>
      <c r="J26" s="121">
        <f>SUM(Abbeville:York!J26)</f>
        <v>5769</v>
      </c>
      <c r="L26" s="11">
        <f>G26+I26</f>
        <v>26986.870000000003</v>
      </c>
    </row>
    <row r="27" spans="1:12" s="11" customFormat="1" x14ac:dyDescent="0.25">
      <c r="A27" s="15" t="s">
        <v>90</v>
      </c>
      <c r="B27" s="15"/>
      <c r="C27" s="121">
        <f>SUM(Abbeville:York!C27)</f>
        <v>32</v>
      </c>
      <c r="D27" s="121">
        <f>SUM(Abbeville:York!D27)</f>
        <v>29</v>
      </c>
      <c r="E27" s="121">
        <f>SUM(Abbeville:York!E27)</f>
        <v>30</v>
      </c>
      <c r="F27" s="121">
        <f>SUM(Abbeville:York!F27)</f>
        <v>682</v>
      </c>
      <c r="G27" s="121">
        <f>SUM(Abbeville:York!G27)</f>
        <v>1117.33</v>
      </c>
      <c r="H27" s="121">
        <f>SUM(Abbeville:York!H27)</f>
        <v>40</v>
      </c>
      <c r="I27" s="121">
        <f>SUM(Abbeville:York!I27)</f>
        <v>80</v>
      </c>
      <c r="J27" s="121">
        <f>SUM(Abbeville:York!J27)</f>
        <v>121</v>
      </c>
    </row>
    <row r="28" spans="1:12" s="11" customFormat="1" x14ac:dyDescent="0.25">
      <c r="A28" s="27" t="s">
        <v>91</v>
      </c>
      <c r="B28" s="27"/>
      <c r="C28" s="121">
        <f>SUM(Abbeville:York!C28)</f>
        <v>48</v>
      </c>
      <c r="D28" s="121">
        <f>SUM(Abbeville:York!D28)</f>
        <v>20</v>
      </c>
      <c r="E28" s="121">
        <f>SUM(Abbeville:York!E28)</f>
        <v>33</v>
      </c>
      <c r="F28" s="121">
        <f>SUM(Abbeville:York!F28)</f>
        <v>797</v>
      </c>
      <c r="G28" s="121">
        <f>SUM(Abbeville:York!G28)</f>
        <v>1384.66</v>
      </c>
      <c r="H28" s="121">
        <f>SUM(Abbeville:York!H28)</f>
        <v>12</v>
      </c>
      <c r="I28" s="121">
        <f>SUM(Abbeville:York!I28)</f>
        <v>36</v>
      </c>
      <c r="J28" s="121">
        <f>SUM(Abbeville:York!J28)</f>
        <v>189</v>
      </c>
    </row>
    <row r="29" spans="1:12" s="11" customFormat="1" x14ac:dyDescent="0.25">
      <c r="A29" s="15" t="s">
        <v>92</v>
      </c>
      <c r="B29" s="15"/>
      <c r="C29" s="121">
        <f>SUM(Abbeville:York!C29)</f>
        <v>137</v>
      </c>
      <c r="D29" s="121">
        <f>SUM(Abbeville:York!D29)</f>
        <v>140</v>
      </c>
      <c r="E29" s="121">
        <f>SUM(Abbeville:York!E29)</f>
        <v>143</v>
      </c>
      <c r="F29" s="121">
        <f>SUM(Abbeville:York!F29)</f>
        <v>6389</v>
      </c>
      <c r="G29" s="121">
        <f>SUM(Abbeville:York!G29)</f>
        <v>3264.81</v>
      </c>
      <c r="H29" s="121">
        <f>SUM(Abbeville:York!H29)</f>
        <v>26</v>
      </c>
      <c r="I29" s="121">
        <f>SUM(Abbeville:York!I29)</f>
        <v>33</v>
      </c>
      <c r="J29" s="121">
        <f>SUM(Abbeville:York!J29)</f>
        <v>251</v>
      </c>
    </row>
    <row r="30" spans="1:12" s="11" customFormat="1" x14ac:dyDescent="0.25">
      <c r="A30" s="27" t="s">
        <v>93</v>
      </c>
      <c r="B30" s="27"/>
      <c r="C30" s="121">
        <f>SUM(Abbeville:York!C30)</f>
        <v>241</v>
      </c>
      <c r="D30" s="121">
        <f>SUM(Abbeville:York!D30)</f>
        <v>229</v>
      </c>
      <c r="E30" s="121">
        <f>SUM(Abbeville:York!E30)</f>
        <v>213</v>
      </c>
      <c r="F30" s="121">
        <f>SUM(Abbeville:York!F30)</f>
        <v>3531</v>
      </c>
      <c r="G30" s="121">
        <f>SUM(Abbeville:York!G30)</f>
        <v>3610.0800000000004</v>
      </c>
      <c r="H30" s="121">
        <f>SUM(Abbeville:York!H30)</f>
        <v>157</v>
      </c>
      <c r="I30" s="121">
        <f>SUM(Abbeville:York!I30)</f>
        <v>157</v>
      </c>
      <c r="J30" s="121">
        <f>SUM(Abbeville:York!J30)</f>
        <v>585</v>
      </c>
    </row>
    <row r="31" spans="1:12" s="11" customFormat="1" x14ac:dyDescent="0.25">
      <c r="A31" s="15" t="s">
        <v>94</v>
      </c>
      <c r="B31" s="15"/>
      <c r="C31" s="121">
        <f>SUM(Abbeville:York!C31)</f>
        <v>0</v>
      </c>
      <c r="D31" s="121">
        <f>SUM(Abbeville:York!D31)</f>
        <v>0</v>
      </c>
      <c r="E31" s="121">
        <f>SUM(Abbeville:York!E31)</f>
        <v>0</v>
      </c>
      <c r="F31" s="121">
        <f>SUM(Abbeville:York!F31)</f>
        <v>0</v>
      </c>
      <c r="G31" s="121">
        <f>SUM(Abbeville:York!G31)</f>
        <v>0</v>
      </c>
      <c r="H31" s="121">
        <f>SUM(Abbeville:York!H31)</f>
        <v>0</v>
      </c>
      <c r="I31" s="121">
        <f>SUM(Abbeville:York!I31)</f>
        <v>0</v>
      </c>
      <c r="J31" s="121">
        <f>SUM(Abbeville:York!J31)</f>
        <v>0</v>
      </c>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21">
        <f>SUM(Abbeville:York!C34)</f>
        <v>885</v>
      </c>
      <c r="D34" s="121">
        <f>SUM(Abbeville:York!D34)</f>
        <v>1090</v>
      </c>
      <c r="E34" s="121">
        <f>SUM(Abbeville:York!E34)</f>
        <v>1114</v>
      </c>
      <c r="F34" s="121">
        <f>SUM(Abbeville:York!F34)</f>
        <v>22913</v>
      </c>
      <c r="G34" s="121">
        <f>SUM(Abbeville:York!G34)</f>
        <v>30169</v>
      </c>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121">
        <f>SUM(Abbeville:York!C37)</f>
        <v>42</v>
      </c>
      <c r="D37" s="121">
        <f>SUM(Abbeville:York!D37)</f>
        <v>134</v>
      </c>
      <c r="E37" s="121">
        <f>SUM(Abbeville:York!E37)</f>
        <v>134</v>
      </c>
      <c r="F37" s="121">
        <f>SUM(Abbeville:York!F37)</f>
        <v>0</v>
      </c>
      <c r="G37" s="121">
        <f>SUM(Abbeville:York!G37)</f>
        <v>0</v>
      </c>
      <c r="H37" s="121">
        <f>SUM(Abbeville:York!H37)</f>
        <v>18</v>
      </c>
      <c r="I37" s="121">
        <f>SUM(Abbeville:York!I37)</f>
        <v>36</v>
      </c>
      <c r="J37" s="121">
        <f>SUM(Abbeville:York!J37)</f>
        <v>134</v>
      </c>
    </row>
    <row r="38" spans="1:11" x14ac:dyDescent="0.25">
      <c r="A38" s="29" t="s">
        <v>96</v>
      </c>
      <c r="B38" s="29"/>
      <c r="C38" s="121">
        <f>SUM(Abbeville:York!C38)</f>
        <v>44</v>
      </c>
      <c r="D38" s="121">
        <f>SUM(Abbeville:York!D38)</f>
        <v>33</v>
      </c>
      <c r="E38" s="121">
        <f>SUM(Abbeville:York!E38)</f>
        <v>40</v>
      </c>
      <c r="F38" s="121">
        <f>SUM(Abbeville:York!F38)</f>
        <v>109</v>
      </c>
      <c r="G38" s="121">
        <f>SUM(Abbeville:York!G38)</f>
        <v>125.5</v>
      </c>
      <c r="H38" s="121">
        <f>SUM(Abbeville:York!H38)</f>
        <v>41</v>
      </c>
      <c r="I38" s="121">
        <f>SUM(Abbeville:York!I38)</f>
        <v>41</v>
      </c>
      <c r="J38" s="121">
        <f>SUM(Abbeville:York!J38)</f>
        <v>371</v>
      </c>
    </row>
    <row r="39" spans="1:11" x14ac:dyDescent="0.25">
      <c r="A39" s="31" t="s">
        <v>97</v>
      </c>
      <c r="B39" s="55"/>
      <c r="C39" s="121">
        <f>SUM(Abbeville:York!C39)</f>
        <v>89.38</v>
      </c>
      <c r="D39" s="121">
        <f>SUM(Abbeville:York!D39)</f>
        <v>57.879999999999995</v>
      </c>
      <c r="E39" s="121">
        <f>SUM(Abbeville:York!E39)</f>
        <v>55.879999999999995</v>
      </c>
      <c r="F39" s="121">
        <f>SUM(Abbeville:York!F39)</f>
        <v>0</v>
      </c>
      <c r="G39" s="121">
        <f>SUM(Abbeville:York!G39)</f>
        <v>0</v>
      </c>
      <c r="H39" s="121">
        <f>SUM(Abbeville:York!H39)</f>
        <v>66</v>
      </c>
      <c r="I39" s="121">
        <f>SUM(Abbeville:York!I39)</f>
        <v>147.5</v>
      </c>
      <c r="J39" s="121">
        <f>SUM(Abbeville:York!J39)</f>
        <v>259</v>
      </c>
    </row>
    <row r="40" spans="1:11" x14ac:dyDescent="0.25">
      <c r="A40" s="29" t="s">
        <v>98</v>
      </c>
      <c r="B40" s="29"/>
      <c r="C40" s="121">
        <f>SUM(Abbeville:York!C40)</f>
        <v>34</v>
      </c>
      <c r="D40" s="121">
        <f>SUM(Abbeville:York!D40)</f>
        <v>27</v>
      </c>
      <c r="E40" s="121">
        <f>SUM(Abbeville:York!E40)</f>
        <v>27</v>
      </c>
      <c r="F40" s="121">
        <f>SUM(Abbeville:York!F40)</f>
        <v>0</v>
      </c>
      <c r="G40" s="121">
        <f>SUM(Abbeville:York!G40)</f>
        <v>0</v>
      </c>
      <c r="H40" s="121">
        <f>SUM(Abbeville:York!H40)</f>
        <v>16</v>
      </c>
      <c r="I40" s="121">
        <f>SUM(Abbeville:York!I40)</f>
        <v>32</v>
      </c>
      <c r="J40" s="121">
        <f>SUM(Abbeville:York!J40)</f>
        <v>432</v>
      </c>
    </row>
    <row r="41" spans="1:11" x14ac:dyDescent="0.25">
      <c r="A41" s="31" t="s">
        <v>166</v>
      </c>
      <c r="B41" s="31"/>
      <c r="C41" s="121">
        <f>SUM(Abbeville:York!C41)</f>
        <v>108</v>
      </c>
      <c r="D41" s="121">
        <f>SUM(Abbeville:York!D41)</f>
        <v>76</v>
      </c>
      <c r="E41" s="121">
        <f>SUM(Abbeville:York!E41)</f>
        <v>76</v>
      </c>
      <c r="F41" s="121">
        <f>SUM(Abbeville:York!F41)</f>
        <v>0</v>
      </c>
      <c r="G41" s="121">
        <f>SUM(Abbeville:York!G41)</f>
        <v>0</v>
      </c>
      <c r="H41" s="121">
        <f>SUM(Abbeville:York!H41)</f>
        <v>6</v>
      </c>
      <c r="I41" s="121">
        <f>SUM(Abbeville:York!I41)</f>
        <v>6</v>
      </c>
      <c r="J41" s="121">
        <f>SUM(Abbeville:York!J41)</f>
        <v>224</v>
      </c>
      <c r="K41" s="98"/>
    </row>
    <row r="42" spans="1:11" x14ac:dyDescent="0.25">
      <c r="A42" s="29" t="s">
        <v>99</v>
      </c>
      <c r="B42" s="24"/>
      <c r="C42" s="121">
        <f>SUM(Abbeville:York!C42)</f>
        <v>90</v>
      </c>
      <c r="D42" s="121">
        <f>SUM(Abbeville:York!D42)</f>
        <v>1590</v>
      </c>
      <c r="E42" s="121">
        <f>SUM(Abbeville:York!E42)</f>
        <v>90</v>
      </c>
      <c r="F42" s="121">
        <f>SUM(Abbeville:York!F42)</f>
        <v>90</v>
      </c>
      <c r="G42" s="121">
        <f>SUM(Abbeville:York!G42)</f>
        <v>23</v>
      </c>
      <c r="H42" s="121">
        <f>SUM(Abbeville:York!H42)</f>
        <v>0</v>
      </c>
      <c r="I42" s="121">
        <f>SUM(Abbeville:York!I42)</f>
        <v>0</v>
      </c>
      <c r="J42" s="121">
        <f>SUM(Abbeville:York!J42)</f>
        <v>0</v>
      </c>
      <c r="K42" s="90"/>
    </row>
    <row r="43" spans="1:11" x14ac:dyDescent="0.25">
      <c r="A43" s="31" t="s">
        <v>15</v>
      </c>
      <c r="B43" s="31"/>
      <c r="C43" s="121">
        <f>SUM(Abbeville:York!C43)</f>
        <v>741</v>
      </c>
      <c r="D43" s="121">
        <f>SUM(Abbeville:York!D43)</f>
        <v>722</v>
      </c>
      <c r="E43" s="121">
        <f>SUM(Abbeville:York!E43)</f>
        <v>722</v>
      </c>
      <c r="F43" s="121">
        <f>SUM(Abbeville:York!F43)</f>
        <v>0</v>
      </c>
      <c r="G43" s="121">
        <f>SUM(Abbeville:York!G43)</f>
        <v>0</v>
      </c>
      <c r="H43" s="121">
        <f>SUM(Abbeville:York!H43)</f>
        <v>8</v>
      </c>
      <c r="I43" s="121">
        <f>SUM(Abbeville:York!I43)</f>
        <v>8</v>
      </c>
      <c r="J43" s="121">
        <f>SUM(Abbeville:York!J43)</f>
        <v>158</v>
      </c>
    </row>
    <row r="44" spans="1:11" x14ac:dyDescent="0.25">
      <c r="A44" s="29" t="s">
        <v>16</v>
      </c>
      <c r="B44" s="24"/>
      <c r="C44" s="121">
        <f>SUM(Abbeville:York!C44)</f>
        <v>705</v>
      </c>
      <c r="D44" s="121">
        <f>SUM(Abbeville:York!D44)</f>
        <v>692</v>
      </c>
      <c r="E44" s="121">
        <f>SUM(Abbeville:York!E44)</f>
        <v>646</v>
      </c>
      <c r="F44" s="121">
        <f>SUM(Abbeville:York!F44)</f>
        <v>996</v>
      </c>
      <c r="G44" s="121">
        <f>SUM(Abbeville:York!G44)</f>
        <v>498</v>
      </c>
      <c r="H44" s="121">
        <f>SUM(Abbeville:York!H44)</f>
        <v>60</v>
      </c>
      <c r="I44" s="121">
        <f>SUM(Abbeville:York!I44)</f>
        <v>848</v>
      </c>
      <c r="J44" s="121">
        <f>SUM(Abbeville:York!J44)</f>
        <v>27</v>
      </c>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21">
        <f>SUM(Abbeville:York!C47)</f>
        <v>891</v>
      </c>
      <c r="D47" s="121">
        <f>SUM(Abbeville:York!D47)</f>
        <v>30</v>
      </c>
      <c r="E47" s="121">
        <f>SUM(Abbeville:York!E47)</f>
        <v>30</v>
      </c>
      <c r="F47" s="121">
        <f>SUM(Abbeville:York!F47)</f>
        <v>42</v>
      </c>
      <c r="G47" s="121">
        <f>SUM(Abbeville:York!G47)</f>
        <v>606</v>
      </c>
      <c r="H47" s="121">
        <f>SUM(Abbeville:York!H47)</f>
        <v>363.5</v>
      </c>
      <c r="I47" s="121">
        <f>SUM(Abbeville:York!I47)</f>
        <v>2123</v>
      </c>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21">
        <f>SUM(Abbeville:York!C50)</f>
        <v>98</v>
      </c>
      <c r="D50" s="121">
        <f>SUM(Abbeville:York!D50)</f>
        <v>81</v>
      </c>
      <c r="E50" s="121">
        <f>SUM(Abbeville:York!E50)</f>
        <v>82</v>
      </c>
      <c r="F50" s="121">
        <f>SUM(Abbeville:York!F50)</f>
        <v>72</v>
      </c>
      <c r="G50" s="121">
        <f>SUM(Abbeville:York!G50)</f>
        <v>72</v>
      </c>
      <c r="H50" s="121">
        <f>SUM(Abbeville:York!H50)</f>
        <v>3094</v>
      </c>
      <c r="I50" s="121">
        <f>SUM(Abbeville:York!I50)</f>
        <v>916</v>
      </c>
      <c r="J50" s="121">
        <f>SUM(Abbeville:York!J50)</f>
        <v>6434</v>
      </c>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21">
        <f>SUM(Abbeville:York!C54)</f>
        <v>5390.3600000000006</v>
      </c>
      <c r="D54" s="121">
        <f>SUM(Abbeville:York!D54)</f>
        <v>4059.3599999999997</v>
      </c>
      <c r="K54"/>
    </row>
    <row r="55" spans="1:13" ht="39" x14ac:dyDescent="0.25">
      <c r="A55" s="7"/>
      <c r="B55" s="58" t="s">
        <v>7</v>
      </c>
      <c r="C55" s="60" t="s">
        <v>62</v>
      </c>
      <c r="D55" s="60" t="s">
        <v>25</v>
      </c>
    </row>
    <row r="56" spans="1:13" x14ac:dyDescent="0.25">
      <c r="A56" s="15" t="s">
        <v>127</v>
      </c>
      <c r="B56" s="58" t="s">
        <v>8</v>
      </c>
      <c r="C56" s="61" t="s">
        <v>43</v>
      </c>
      <c r="D56" s="61" t="s">
        <v>4</v>
      </c>
      <c r="L56">
        <f>SUM(C57:C59)</f>
        <v>253</v>
      </c>
      <c r="M56">
        <f>SUM(D57:D59)</f>
        <v>8</v>
      </c>
    </row>
    <row r="57" spans="1:13" x14ac:dyDescent="0.25">
      <c r="A57" s="27" t="s">
        <v>103</v>
      </c>
      <c r="B57" s="9"/>
      <c r="C57" s="121">
        <f>SUM(Abbeville:York!C57)</f>
        <v>50</v>
      </c>
      <c r="D57" s="121">
        <f>SUM(Abbeville:York!D57)</f>
        <v>2</v>
      </c>
      <c r="I57"/>
      <c r="J57"/>
      <c r="K57"/>
    </row>
    <row r="58" spans="1:13" x14ac:dyDescent="0.25">
      <c r="A58" s="15" t="s">
        <v>104</v>
      </c>
      <c r="B58" s="10"/>
      <c r="C58" s="121">
        <f>SUM(Abbeville:York!C58)</f>
        <v>33</v>
      </c>
      <c r="D58" s="121">
        <f>SUM(Abbeville:York!D58)</f>
        <v>1</v>
      </c>
      <c r="I58"/>
      <c r="J58"/>
      <c r="K58"/>
    </row>
    <row r="59" spans="1:13" x14ac:dyDescent="0.25">
      <c r="A59" s="27" t="s">
        <v>105</v>
      </c>
      <c r="B59" s="9"/>
      <c r="C59" s="121">
        <f>SUM(Abbeville:York!C59)</f>
        <v>170</v>
      </c>
      <c r="D59" s="121">
        <f>SUM(Abbeville:York!D59)</f>
        <v>5</v>
      </c>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121">
        <f>SUM(Abbeville:York!C62)</f>
        <v>7788</v>
      </c>
      <c r="D62" s="121">
        <f>SUM(Abbeville:York!D62)</f>
        <v>159</v>
      </c>
      <c r="E62" s="121">
        <f>SUM(Abbeville:York!E62)</f>
        <v>2857.2</v>
      </c>
      <c r="F62" s="121">
        <f>SUM(Abbeville:York!F62)</f>
        <v>5728.75</v>
      </c>
      <c r="G62" s="121">
        <f>SUM(Abbeville:York!G62)</f>
        <v>20</v>
      </c>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121">
        <f>SUM(Abbeville:York!C65)</f>
        <v>5004</v>
      </c>
      <c r="D65" s="121">
        <f>SUM(Abbeville:York!D65)</f>
        <v>10731</v>
      </c>
      <c r="E65" s="121">
        <f>SUM(Abbeville:York!E65)</f>
        <v>818</v>
      </c>
      <c r="F65" s="121">
        <f>SUM(Abbeville:York!F65)</f>
        <v>948.5</v>
      </c>
      <c r="G65" s="121">
        <f>SUM(Abbeville:York!G65)</f>
        <v>222</v>
      </c>
      <c r="H65" s="121">
        <f>SUM(Abbeville:York!H65)</f>
        <v>520</v>
      </c>
      <c r="I65" s="121">
        <f>SUM(Abbeville:York!I65)</f>
        <v>522</v>
      </c>
    </row>
    <row r="66" spans="1:11" ht="31.5" customHeight="1" x14ac:dyDescent="0.25">
      <c r="A66" s="226" t="s">
        <v>160</v>
      </c>
      <c r="B66" s="227"/>
      <c r="C66" s="227"/>
      <c r="D66" s="228"/>
      <c r="E66" s="121">
        <f>SUM(Abbeville:York!E66)</f>
        <v>172</v>
      </c>
      <c r="F66" s="121">
        <f>SUM(Abbeville:York!F66)</f>
        <v>34</v>
      </c>
      <c r="G66" s="121">
        <f>SUM(Abbeville:York!G66)</f>
        <v>11</v>
      </c>
      <c r="H66" s="101"/>
      <c r="I66" s="102"/>
      <c r="J66" s="98"/>
      <c r="K66" s="98"/>
    </row>
    <row r="67" spans="1:11" ht="50.25" customHeight="1" x14ac:dyDescent="0.25">
      <c r="A67" s="229" t="s">
        <v>165</v>
      </c>
      <c r="B67" s="230"/>
      <c r="C67" s="230"/>
      <c r="D67" s="231"/>
      <c r="E67" s="103"/>
      <c r="F67" s="103"/>
      <c r="G67" s="80"/>
      <c r="H67" s="104"/>
      <c r="I67" s="104"/>
      <c r="J67" s="98"/>
      <c r="K67" s="98"/>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121">
        <f>SUM(Abbeville:York!C70)</f>
        <v>496</v>
      </c>
      <c r="D70" s="121">
        <f>SUM(Abbeville:York!D70)</f>
        <v>139</v>
      </c>
      <c r="E70" s="121">
        <f>SUM(Abbeville:York!E70)</f>
        <v>78</v>
      </c>
      <c r="F70" s="121">
        <f>SUM(Abbeville:York!F70)</f>
        <v>233.5</v>
      </c>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21">
        <f>SUM(Abbeville:York!C73)</f>
        <v>936</v>
      </c>
      <c r="D73" s="121">
        <f>SUM(Abbeville:York!D73)</f>
        <v>917</v>
      </c>
      <c r="E73" s="121">
        <f>SUM(Abbeville:York!E73)</f>
        <v>5408</v>
      </c>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21">
        <f>SUM(Abbeville:York!C76)</f>
        <v>743</v>
      </c>
      <c r="D76" s="121">
        <f>SUM(Abbeville:York!D76)</f>
        <v>9863</v>
      </c>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121">
        <f>SUM(Abbeville:York!C79)</f>
        <v>198</v>
      </c>
      <c r="D79" s="121">
        <f>SUM(Abbeville:York!D79)</f>
        <v>117</v>
      </c>
      <c r="E79" s="121">
        <f>SUM(Abbeville:York!E79)</f>
        <v>311</v>
      </c>
      <c r="F79" s="121">
        <f>SUM(Abbeville:York!F79)</f>
        <v>693</v>
      </c>
      <c r="G79" s="121">
        <f>SUM(Abbeville:York!G79)</f>
        <v>190.25</v>
      </c>
      <c r="H79" s="121">
        <f>SUM(Abbeville:York!H79)</f>
        <v>4</v>
      </c>
      <c r="I79" s="121">
        <f>SUM(Abbeville:York!I79)</f>
        <v>4</v>
      </c>
      <c r="J79" s="121">
        <f>SUM(Abbeville:York!J79)</f>
        <v>28</v>
      </c>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121">
        <f>SUM(Abbeville:York!C82)</f>
        <v>281.22000000000003</v>
      </c>
      <c r="D82" s="121">
        <f>SUM(Abbeville:York!D82)</f>
        <v>7160</v>
      </c>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121">
        <f>SUM(Abbeville:York!C85)</f>
        <v>226300</v>
      </c>
      <c r="D85" s="121">
        <f>SUM(Abbeville:York!D85)</f>
        <v>34</v>
      </c>
      <c r="E85" s="121">
        <f>SUM(Abbeville:York!E85)</f>
        <v>5996</v>
      </c>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121">
        <f>SUM(Abbeville:York!C89)</f>
        <v>2402</v>
      </c>
      <c r="D89" s="121">
        <f>SUM(Abbeville:York!D89)</f>
        <v>1693</v>
      </c>
      <c r="E89" s="121">
        <f>SUM(Abbeville:York!E89)</f>
        <v>545</v>
      </c>
      <c r="F89" s="121">
        <f>SUM(Abbeville:York!F89)</f>
        <v>38</v>
      </c>
      <c r="G89" s="121">
        <f>SUM(Abbeville:York!G89)</f>
        <v>2346</v>
      </c>
      <c r="H89" s="121">
        <f>SUM(Abbeville:York!H89)</f>
        <v>29</v>
      </c>
      <c r="I89" s="121">
        <f>SUM(Abbeville:York!I89)</f>
        <v>285.8</v>
      </c>
      <c r="J89" s="121">
        <f>SUM(Abbeville:York!J89)</f>
        <v>1851.2</v>
      </c>
    </row>
    <row r="90" spans="1:12" x14ac:dyDescent="0.25">
      <c r="A90" s="56" t="s">
        <v>136</v>
      </c>
      <c r="B90" s="95"/>
      <c r="C90" s="121">
        <f>SUM(Abbeville:York!C90)</f>
        <v>1548</v>
      </c>
      <c r="D90" s="121">
        <f>SUM(Abbeville:York!D90)</f>
        <v>564</v>
      </c>
      <c r="E90" s="121">
        <f>SUM(Abbeville:York!E90)</f>
        <v>172</v>
      </c>
      <c r="F90" s="121">
        <f>SUM(Abbeville:York!F90)</f>
        <v>73</v>
      </c>
      <c r="G90" s="121">
        <f>SUM(Abbeville:York!G90)</f>
        <v>2048</v>
      </c>
      <c r="H90" s="121">
        <f>SUM(Abbeville:York!H90)</f>
        <v>4</v>
      </c>
      <c r="I90" s="121">
        <f>SUM(Abbeville:York!I90)</f>
        <v>10</v>
      </c>
      <c r="J90" s="121">
        <f>SUM(Abbeville:York!J90)</f>
        <v>1173</v>
      </c>
    </row>
    <row r="91" spans="1:12" x14ac:dyDescent="0.25">
      <c r="A91" s="57" t="s">
        <v>137</v>
      </c>
      <c r="B91" s="97"/>
      <c r="C91" s="121">
        <f>SUM(Abbeville:York!C91)</f>
        <v>805</v>
      </c>
      <c r="D91" s="121">
        <f>SUM(Abbeville:York!D91)</f>
        <v>635</v>
      </c>
      <c r="E91" s="121">
        <f>SUM(Abbeville:York!E91)</f>
        <v>644</v>
      </c>
      <c r="F91" s="121">
        <f>SUM(Abbeville:York!F91)</f>
        <v>660</v>
      </c>
      <c r="G91" s="121">
        <f>SUM(Abbeville:York!G91)</f>
        <v>401</v>
      </c>
      <c r="H91" s="121">
        <f>SUM(Abbeville:York!H91)</f>
        <v>22</v>
      </c>
      <c r="I91" s="121">
        <f>SUM(Abbeville:York!I91)</f>
        <v>15</v>
      </c>
      <c r="J91" s="121">
        <f>SUM(Abbeville:York!J91)</f>
        <v>71</v>
      </c>
    </row>
    <row r="92" spans="1:12" x14ac:dyDescent="0.25">
      <c r="A92" s="56" t="s">
        <v>138</v>
      </c>
      <c r="B92" s="95"/>
      <c r="C92" s="121">
        <f>SUM(Abbeville:York!C92)</f>
        <v>607</v>
      </c>
      <c r="D92" s="121">
        <f>SUM(Abbeville:York!D92)</f>
        <v>465</v>
      </c>
      <c r="E92" s="121">
        <f>SUM(Abbeville:York!E92)</f>
        <v>21</v>
      </c>
      <c r="F92" s="121">
        <f>SUM(Abbeville:York!F92)</f>
        <v>20</v>
      </c>
      <c r="G92" s="121">
        <f>SUM(Abbeville:York!G92)</f>
        <v>387</v>
      </c>
      <c r="H92" s="121">
        <f>SUM(Abbeville:York!H92)</f>
        <v>25</v>
      </c>
      <c r="I92" s="121">
        <f>SUM(Abbeville:York!I92)</f>
        <v>27</v>
      </c>
      <c r="J92" s="121">
        <f>SUM(Abbeville:York!J92)</f>
        <v>49</v>
      </c>
    </row>
    <row r="93" spans="1:12" x14ac:dyDescent="0.25">
      <c r="A93" s="57" t="s">
        <v>150</v>
      </c>
      <c r="B93" s="97"/>
      <c r="C93" s="121">
        <f>SUM(Abbeville:York!C93)</f>
        <v>318</v>
      </c>
      <c r="D93" s="121">
        <f>SUM(Abbeville:York!D93)</f>
        <v>309</v>
      </c>
      <c r="E93" s="121">
        <f>SUM(Abbeville:York!E93)</f>
        <v>178</v>
      </c>
      <c r="F93" s="121">
        <f>SUM(Abbeville:York!F93)</f>
        <v>1</v>
      </c>
      <c r="G93" s="121">
        <f>SUM(Abbeville:York!G93)</f>
        <v>217</v>
      </c>
      <c r="H93" s="121">
        <f>SUM(Abbeville:York!H93)</f>
        <v>7</v>
      </c>
      <c r="I93" s="121">
        <f>SUM(Abbeville:York!I93)</f>
        <v>19</v>
      </c>
      <c r="J93" s="121">
        <f>SUM(Abbeville:York!J93)</f>
        <v>456</v>
      </c>
    </row>
    <row r="94" spans="1:12" x14ac:dyDescent="0.25">
      <c r="A94" s="56" t="s">
        <v>151</v>
      </c>
      <c r="B94" s="95"/>
      <c r="C94" s="121">
        <f>SUM(Abbeville:York!C94)</f>
        <v>716</v>
      </c>
      <c r="D94" s="121">
        <f>SUM(Abbeville:York!D94)</f>
        <v>649</v>
      </c>
      <c r="E94" s="121">
        <f>SUM(Abbeville:York!E94)</f>
        <v>1441</v>
      </c>
      <c r="F94" s="121">
        <f>SUM(Abbeville:York!F94)</f>
        <v>2</v>
      </c>
      <c r="G94" s="121">
        <f>SUM(Abbeville:York!G94)</f>
        <v>741</v>
      </c>
      <c r="H94" s="121">
        <f>SUM(Abbeville:York!H94)</f>
        <v>8</v>
      </c>
      <c r="I94" s="121">
        <f>SUM(Abbeville:York!I94)</f>
        <v>0</v>
      </c>
      <c r="J94" s="121">
        <f>SUM(Abbeville:York!J94)</f>
        <v>0</v>
      </c>
    </row>
    <row r="95" spans="1:12" x14ac:dyDescent="0.25">
      <c r="A95" s="7"/>
      <c r="C95" s="121">
        <f>SUM(Abbeville:York!C95)</f>
        <v>347</v>
      </c>
      <c r="D95" s="121">
        <f>SUM(Abbeville:York!D95)</f>
        <v>347</v>
      </c>
      <c r="E95" s="121">
        <f>SUM(Abbeville:York!E95)</f>
        <v>347</v>
      </c>
      <c r="F95" s="121">
        <f>SUM(Abbeville:York!F95)</f>
        <v>0</v>
      </c>
      <c r="G95" s="121">
        <f>SUM(Abbeville:York!G95)</f>
        <v>347</v>
      </c>
      <c r="H95" s="121">
        <f>SUM(Abbeville:York!H95)</f>
        <v>1</v>
      </c>
      <c r="I95" s="121">
        <f>SUM(Abbeville:York!I95)</f>
        <v>8</v>
      </c>
      <c r="J95" s="121">
        <f>SUM(Abbeville:York!J95)</f>
        <v>0</v>
      </c>
    </row>
    <row r="96" spans="1:12" x14ac:dyDescent="0.25">
      <c r="A96" s="7"/>
      <c r="C96" s="121">
        <f>SUM(Abbeville:York!C96)</f>
        <v>0</v>
      </c>
      <c r="D96" s="121">
        <f>SUM(Abbeville:York!D96)</f>
        <v>0</v>
      </c>
      <c r="E96" s="121">
        <f>SUM(Abbeville:York!E96)</f>
        <v>0</v>
      </c>
      <c r="F96" s="121">
        <f>SUM(Abbeville:York!F96)</f>
        <v>0</v>
      </c>
      <c r="G96" s="121">
        <f>SUM(Abbeville:York!G96)</f>
        <v>0</v>
      </c>
      <c r="H96" s="121">
        <f>SUM(Abbeville:York!H96)</f>
        <v>0</v>
      </c>
      <c r="I96" s="121">
        <f>SUM(Abbeville:York!I96)</f>
        <v>0</v>
      </c>
      <c r="J96" s="121">
        <f>SUM(Abbeville:York!J96)</f>
        <v>0</v>
      </c>
    </row>
    <row r="97" spans="1:14" ht="103.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1700</v>
      </c>
      <c r="D98" s="115">
        <f>SUM(D26:D31)</f>
        <v>1474</v>
      </c>
      <c r="E98" s="115">
        <f>SUM(E26:E31)</f>
        <v>1596</v>
      </c>
      <c r="F98" s="115"/>
      <c r="G98" s="115">
        <f>SUM(F26:F31)</f>
        <v>31107</v>
      </c>
      <c r="H98" s="115">
        <f>SUM(G26:G31)</f>
        <v>35012.750000000007</v>
      </c>
      <c r="I98" s="115"/>
      <c r="J98" s="115">
        <f>SUM(H26:H31)</f>
        <v>981</v>
      </c>
      <c r="K98" s="115">
        <f>SUM(I26:I31)</f>
        <v>1657</v>
      </c>
      <c r="L98" s="115">
        <f>SUM(J26:J31)</f>
        <v>6915</v>
      </c>
      <c r="M98" s="116">
        <f>G98+J98</f>
        <v>32088</v>
      </c>
      <c r="N98" s="116">
        <f>H98+K98</f>
        <v>36669.750000000007</v>
      </c>
    </row>
    <row r="99" spans="1:14" x14ac:dyDescent="0.25">
      <c r="A99" s="114" t="s">
        <v>175</v>
      </c>
      <c r="C99" s="115">
        <f>C34</f>
        <v>885</v>
      </c>
      <c r="D99" s="115">
        <f>D34</f>
        <v>1090</v>
      </c>
      <c r="E99" s="115">
        <f>E34</f>
        <v>1114</v>
      </c>
      <c r="F99" s="115"/>
      <c r="G99" s="115">
        <f>F34</f>
        <v>22913</v>
      </c>
      <c r="H99" s="115">
        <f>G34</f>
        <v>30169</v>
      </c>
      <c r="I99" s="115"/>
      <c r="J99" s="115"/>
      <c r="K99" s="115"/>
      <c r="L99" s="115"/>
      <c r="M99" s="116">
        <f t="shared" ref="M99:N113" si="0">G99+J99</f>
        <v>22913</v>
      </c>
      <c r="N99" s="116">
        <f t="shared" si="0"/>
        <v>30169</v>
      </c>
    </row>
    <row r="100" spans="1:14" x14ac:dyDescent="0.25">
      <c r="A100" s="117" t="s">
        <v>176</v>
      </c>
      <c r="C100" s="115">
        <f>SUM(C98:C99)</f>
        <v>2585</v>
      </c>
      <c r="D100" s="115">
        <f t="shared" ref="D100:L100" si="1">SUM(D98:D99)</f>
        <v>2564</v>
      </c>
      <c r="E100" s="115">
        <f t="shared" si="1"/>
        <v>2710</v>
      </c>
      <c r="F100" s="115"/>
      <c r="G100" s="115">
        <f t="shared" si="1"/>
        <v>54020</v>
      </c>
      <c r="H100" s="115">
        <f t="shared" si="1"/>
        <v>65181.750000000007</v>
      </c>
      <c r="I100" s="115"/>
      <c r="J100" s="115">
        <f t="shared" si="1"/>
        <v>981</v>
      </c>
      <c r="K100" s="115">
        <f t="shared" si="1"/>
        <v>1657</v>
      </c>
      <c r="L100" s="115">
        <f t="shared" si="1"/>
        <v>6915</v>
      </c>
      <c r="M100" s="116">
        <f t="shared" si="0"/>
        <v>55001</v>
      </c>
      <c r="N100" s="116">
        <f t="shared" si="0"/>
        <v>66838.75</v>
      </c>
    </row>
    <row r="101" spans="1:14" x14ac:dyDescent="0.25">
      <c r="A101" s="117" t="s">
        <v>177</v>
      </c>
      <c r="C101" s="115">
        <f>C50</f>
        <v>98</v>
      </c>
      <c r="D101" s="115">
        <f>D50</f>
        <v>81</v>
      </c>
      <c r="E101" s="115">
        <f>E50</f>
        <v>82</v>
      </c>
      <c r="F101" s="115"/>
      <c r="G101" s="115">
        <f>F50</f>
        <v>72</v>
      </c>
      <c r="H101" s="115">
        <f>G50</f>
        <v>72</v>
      </c>
      <c r="I101" s="115"/>
      <c r="J101" s="115"/>
      <c r="K101" s="115">
        <f>H50+I50+J50</f>
        <v>10444</v>
      </c>
      <c r="L101" s="115"/>
      <c r="M101" s="116">
        <f t="shared" si="0"/>
        <v>72</v>
      </c>
      <c r="N101" s="116">
        <f t="shared" si="0"/>
        <v>10516</v>
      </c>
    </row>
    <row r="102" spans="1:14" x14ac:dyDescent="0.25">
      <c r="A102" s="117" t="s">
        <v>178</v>
      </c>
      <c r="C102" s="115">
        <f>SUM(C37:C44)</f>
        <v>1853.38</v>
      </c>
      <c r="D102" s="115">
        <f>SUM(D37:D44)</f>
        <v>3331.88</v>
      </c>
      <c r="E102" s="115">
        <f>SUM(E37:E44)</f>
        <v>1790.88</v>
      </c>
      <c r="F102" s="115"/>
      <c r="G102" s="115">
        <f>SUM(F37:F44)</f>
        <v>1195</v>
      </c>
      <c r="H102" s="115">
        <f>SUM(G37:G44)</f>
        <v>646.5</v>
      </c>
      <c r="I102" s="115"/>
      <c r="J102" s="115">
        <f>SUM(H37:H44)</f>
        <v>215</v>
      </c>
      <c r="K102" s="115">
        <f>SUM(I37:I44)</f>
        <v>1118.5</v>
      </c>
      <c r="L102" s="115">
        <f>SUM(J37:J44)</f>
        <v>1605</v>
      </c>
      <c r="M102" s="116">
        <f t="shared" si="0"/>
        <v>1410</v>
      </c>
      <c r="N102" s="116">
        <f t="shared" si="0"/>
        <v>1765</v>
      </c>
    </row>
    <row r="103" spans="1:14" x14ac:dyDescent="0.25">
      <c r="A103" s="117" t="s">
        <v>179</v>
      </c>
      <c r="C103" s="115">
        <f>C47</f>
        <v>891</v>
      </c>
      <c r="D103" s="115">
        <f>D47</f>
        <v>30</v>
      </c>
      <c r="E103" s="115">
        <f>E47</f>
        <v>30</v>
      </c>
      <c r="F103" s="115">
        <f>F47</f>
        <v>42</v>
      </c>
      <c r="G103" s="115"/>
      <c r="H103" s="115"/>
      <c r="I103" s="115"/>
      <c r="J103" s="115">
        <f>G47</f>
        <v>606</v>
      </c>
      <c r="K103" s="115">
        <f>H47</f>
        <v>363.5</v>
      </c>
      <c r="L103" s="115">
        <f>I47</f>
        <v>2123</v>
      </c>
      <c r="M103" s="116">
        <f t="shared" si="0"/>
        <v>606</v>
      </c>
      <c r="N103" s="116">
        <f t="shared" si="0"/>
        <v>363.5</v>
      </c>
    </row>
    <row r="104" spans="1:14" x14ac:dyDescent="0.25">
      <c r="A104" s="117" t="s">
        <v>180</v>
      </c>
      <c r="C104" s="115">
        <f>C54</f>
        <v>5390.3600000000006</v>
      </c>
      <c r="D104" s="115">
        <f>D54</f>
        <v>4059.3599999999997</v>
      </c>
      <c r="E104" s="115">
        <f>D104</f>
        <v>4059.3599999999997</v>
      </c>
      <c r="F104" s="115"/>
      <c r="G104" s="115"/>
      <c r="H104" s="115"/>
      <c r="I104" s="115"/>
      <c r="J104" s="115"/>
      <c r="K104" s="115"/>
      <c r="L104" s="115"/>
      <c r="M104" s="116">
        <f t="shared" si="0"/>
        <v>0</v>
      </c>
      <c r="N104" s="116">
        <f t="shared" si="0"/>
        <v>0</v>
      </c>
    </row>
    <row r="105" spans="1:14" x14ac:dyDescent="0.25">
      <c r="A105" s="118" t="s">
        <v>181</v>
      </c>
      <c r="B105" s="118"/>
      <c r="C105" s="119">
        <f>SUM(C100:C104)</f>
        <v>10817.740000000002</v>
      </c>
      <c r="D105" s="119">
        <f t="shared" ref="D105:L105" si="2">SUM(D100:D104)</f>
        <v>10066.24</v>
      </c>
      <c r="E105" s="119">
        <f t="shared" si="2"/>
        <v>8672.24</v>
      </c>
      <c r="F105" s="119">
        <f t="shared" si="2"/>
        <v>42</v>
      </c>
      <c r="G105" s="119">
        <f t="shared" si="2"/>
        <v>55287</v>
      </c>
      <c r="H105" s="119">
        <f t="shared" si="2"/>
        <v>65900.25</v>
      </c>
      <c r="I105" s="119"/>
      <c r="J105" s="119">
        <f t="shared" si="2"/>
        <v>1802</v>
      </c>
      <c r="K105" s="119">
        <f t="shared" si="2"/>
        <v>13583</v>
      </c>
      <c r="L105" s="119">
        <f t="shared" si="2"/>
        <v>10643</v>
      </c>
      <c r="M105" s="120">
        <f t="shared" si="0"/>
        <v>57089</v>
      </c>
      <c r="N105" s="120">
        <f t="shared" si="0"/>
        <v>79483.25</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253</v>
      </c>
      <c r="D107" s="119"/>
      <c r="E107" s="119"/>
      <c r="F107" s="119">
        <f>SUM(D57:D59)</f>
        <v>8</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8284</v>
      </c>
      <c r="D109" s="119"/>
      <c r="E109" s="119">
        <f>C65</f>
        <v>5004</v>
      </c>
      <c r="F109" s="119">
        <f>D62+D70</f>
        <v>298</v>
      </c>
      <c r="G109" s="119">
        <f>E62+H65</f>
        <v>3377.2</v>
      </c>
      <c r="H109" s="119">
        <f>F62+I65</f>
        <v>6250.75</v>
      </c>
      <c r="I109" s="119"/>
      <c r="J109" s="119">
        <f>(E65-E66)+E70</f>
        <v>724</v>
      </c>
      <c r="K109" s="119">
        <f>(F65-F66)+(G65-G66)+F70</f>
        <v>1359</v>
      </c>
      <c r="L109" s="119">
        <f>D65</f>
        <v>10731</v>
      </c>
      <c r="M109" s="120">
        <f t="shared" si="0"/>
        <v>4101.2</v>
      </c>
      <c r="N109" s="120">
        <f t="shared" si="0"/>
        <v>7609.75</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1222.22</v>
      </c>
      <c r="D111" s="119">
        <f>D79+C76</f>
        <v>860</v>
      </c>
      <c r="E111" s="119">
        <f>E79+C76</f>
        <v>1054</v>
      </c>
      <c r="F111" s="119"/>
      <c r="G111" s="119">
        <f>F79</f>
        <v>693</v>
      </c>
      <c r="H111" s="119">
        <f>G79</f>
        <v>190.25</v>
      </c>
      <c r="I111" s="119">
        <f>D76+D82</f>
        <v>17023</v>
      </c>
      <c r="J111" s="119">
        <f>H79</f>
        <v>4</v>
      </c>
      <c r="K111" s="119">
        <f>I79</f>
        <v>4</v>
      </c>
      <c r="L111" s="119">
        <f>J79</f>
        <v>28</v>
      </c>
      <c r="M111" s="120">
        <f t="shared" si="0"/>
        <v>697</v>
      </c>
      <c r="N111" s="120">
        <f t="shared" si="0"/>
        <v>194.25</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936</v>
      </c>
      <c r="D113" s="119">
        <f>D73</f>
        <v>917</v>
      </c>
      <c r="E113" s="119">
        <f>D73</f>
        <v>917</v>
      </c>
      <c r="F113" s="119"/>
      <c r="G113" s="119">
        <f>E73</f>
        <v>5408</v>
      </c>
      <c r="H113" s="119">
        <f>E73</f>
        <v>5408</v>
      </c>
      <c r="I113" s="119"/>
      <c r="J113" s="119"/>
      <c r="K113" s="119"/>
      <c r="L113" s="119"/>
      <c r="M113" s="120">
        <f t="shared" si="0"/>
        <v>5408</v>
      </c>
      <c r="N113" s="120">
        <f t="shared" si="0"/>
        <v>5408</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226300</v>
      </c>
      <c r="J115" s="119">
        <f>D85</f>
        <v>34</v>
      </c>
      <c r="K115" s="119">
        <f>D85</f>
        <v>34</v>
      </c>
      <c r="L115" s="119">
        <f>E85</f>
        <v>5996</v>
      </c>
      <c r="M115" s="120">
        <f t="shared" ref="M115:N115" si="3">G115+J115</f>
        <v>34</v>
      </c>
      <c r="N115" s="120">
        <f t="shared" si="3"/>
        <v>34</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6743</v>
      </c>
      <c r="D117" s="119">
        <f>SUM(D89:D96)</f>
        <v>4662</v>
      </c>
      <c r="E117" s="119">
        <f>SUM(E89:E96)</f>
        <v>3348</v>
      </c>
      <c r="F117" s="119">
        <f>SUM(F89:F96)</f>
        <v>794</v>
      </c>
      <c r="G117" s="119"/>
      <c r="H117" s="119"/>
      <c r="I117" s="119">
        <f>SUM(G89:G96)</f>
        <v>6487</v>
      </c>
      <c r="J117" s="119">
        <f>SUM(H89:H96)</f>
        <v>96</v>
      </c>
      <c r="K117" s="119">
        <f>SUM(I89:I96)</f>
        <v>364.8</v>
      </c>
      <c r="L117" s="119">
        <f>SUM(J89:J96)</f>
        <v>3600.2</v>
      </c>
      <c r="M117" s="120">
        <f t="shared" ref="M117:N117" si="4">G117+J117</f>
        <v>96</v>
      </c>
      <c r="N117" s="120">
        <f t="shared" si="4"/>
        <v>364.8</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28255.960000000003</v>
      </c>
      <c r="D119" s="124">
        <f t="shared" ref="D119:N119" si="5">D105+D107+D109+D111+D113+D115+D117</f>
        <v>16505.239999999998</v>
      </c>
      <c r="E119" s="124">
        <f t="shared" si="5"/>
        <v>18995.239999999998</v>
      </c>
      <c r="F119" s="124">
        <f t="shared" si="5"/>
        <v>1142</v>
      </c>
      <c r="G119" s="124">
        <f t="shared" si="5"/>
        <v>64765.2</v>
      </c>
      <c r="H119" s="124">
        <f t="shared" si="5"/>
        <v>77749.25</v>
      </c>
      <c r="I119" s="124">
        <f t="shared" si="5"/>
        <v>249810</v>
      </c>
      <c r="J119" s="124">
        <f t="shared" si="5"/>
        <v>2660</v>
      </c>
      <c r="K119" s="124">
        <f t="shared" si="5"/>
        <v>15344.8</v>
      </c>
      <c r="L119" s="124">
        <f t="shared" si="5"/>
        <v>30998.2</v>
      </c>
      <c r="M119" s="124">
        <f t="shared" si="5"/>
        <v>67425.2</v>
      </c>
      <c r="N119" s="124">
        <f t="shared" si="5"/>
        <v>93094.05</v>
      </c>
    </row>
    <row r="120" spans="1:14" ht="30.75" thickBot="1" x14ac:dyDescent="0.3">
      <c r="A120" s="7"/>
      <c r="C120" s="108"/>
      <c r="D120" s="108"/>
      <c r="E120" s="108"/>
      <c r="F120" s="108"/>
      <c r="G120" s="108"/>
      <c r="H120" s="125" t="s">
        <v>189</v>
      </c>
      <c r="I120" s="126">
        <f>C22</f>
        <v>131971</v>
      </c>
      <c r="J120" s="108"/>
      <c r="K120" s="108"/>
    </row>
    <row r="121" spans="1:14" ht="30.75" thickBot="1" x14ac:dyDescent="0.3">
      <c r="A121" s="7"/>
      <c r="C121" s="108"/>
      <c r="D121" s="108"/>
      <c r="E121" s="108"/>
      <c r="F121" s="108"/>
      <c r="G121" s="108"/>
      <c r="H121" s="125" t="s">
        <v>190</v>
      </c>
      <c r="I121" s="127">
        <f>SUM(I119:I120)</f>
        <v>381781</v>
      </c>
      <c r="J121" s="108"/>
      <c r="K121" s="108"/>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x14ac:dyDescent="0.25">
      <c r="A129" s="7"/>
    </row>
    <row r="130" spans="1:1" x14ac:dyDescent="0.25">
      <c r="A130" s="7"/>
    </row>
    <row r="131" spans="1:1" x14ac:dyDescent="0.25">
      <c r="A131" s="7"/>
    </row>
    <row r="132" spans="1:1" x14ac:dyDescent="0.25">
      <c r="A132" s="7"/>
    </row>
    <row r="133" spans="1:1" x14ac:dyDescent="0.25">
      <c r="A133" s="7"/>
    </row>
    <row r="134" spans="1:1" x14ac:dyDescent="0.25">
      <c r="A134" s="7"/>
    </row>
    <row r="135" spans="1:1" x14ac:dyDescent="0.25">
      <c r="A135" s="7"/>
    </row>
    <row r="136" spans="1:1" x14ac:dyDescent="0.25">
      <c r="A136" s="7"/>
    </row>
    <row r="137" spans="1:1" x14ac:dyDescent="0.25">
      <c r="A137" s="7"/>
    </row>
    <row r="138" spans="1:1" x14ac:dyDescent="0.25">
      <c r="A138" s="7"/>
    </row>
    <row r="139" spans="1:1" x14ac:dyDescent="0.25">
      <c r="A139" s="7"/>
    </row>
    <row r="140" spans="1:1" x14ac:dyDescent="0.25">
      <c r="A140" s="7"/>
    </row>
    <row r="141" spans="1:1" x14ac:dyDescent="0.25">
      <c r="A141" s="7"/>
    </row>
    <row r="142" spans="1:1" x14ac:dyDescent="0.25">
      <c r="A142" s="7"/>
    </row>
    <row r="143" spans="1:1" x14ac:dyDescent="0.25">
      <c r="A143" s="7"/>
    </row>
    <row r="144" spans="1:1" x14ac:dyDescent="0.25">
      <c r="A144" s="7"/>
    </row>
    <row r="145" spans="1:1" x14ac:dyDescent="0.25">
      <c r="A145" s="7"/>
    </row>
    <row r="146" spans="1:1" x14ac:dyDescent="0.25">
      <c r="A146" s="7"/>
    </row>
    <row r="147" spans="1:1" x14ac:dyDescent="0.25">
      <c r="A147" s="7"/>
    </row>
    <row r="148" spans="1:1" x14ac:dyDescent="0.25">
      <c r="A148" s="7"/>
    </row>
    <row r="149" spans="1:1" x14ac:dyDescent="0.25">
      <c r="A149" s="7"/>
    </row>
    <row r="150" spans="1:1" x14ac:dyDescent="0.25">
      <c r="A150" s="7"/>
    </row>
    <row r="151" spans="1:1" x14ac:dyDescent="0.25">
      <c r="A151" s="7"/>
    </row>
    <row r="152" spans="1:1" x14ac:dyDescent="0.25">
      <c r="A152" s="7"/>
    </row>
    <row r="153" spans="1:1" x14ac:dyDescent="0.25">
      <c r="A153" s="7"/>
    </row>
    <row r="154" spans="1:1" x14ac:dyDescent="0.25">
      <c r="A154" s="7"/>
    </row>
    <row r="155" spans="1:1" x14ac:dyDescent="0.25">
      <c r="A155" s="7"/>
    </row>
    <row r="156" spans="1:1" x14ac:dyDescent="0.25">
      <c r="A156" s="7"/>
    </row>
    <row r="157" spans="1:1" x14ac:dyDescent="0.25">
      <c r="A157" s="7"/>
    </row>
    <row r="158" spans="1:1" x14ac:dyDescent="0.25">
      <c r="A158" s="7"/>
    </row>
    <row r="159" spans="1:1" x14ac:dyDescent="0.25">
      <c r="A159" s="7"/>
    </row>
    <row r="160" spans="1:1" x14ac:dyDescent="0.25">
      <c r="A160" s="7"/>
    </row>
    <row r="161" spans="1:1" x14ac:dyDescent="0.25">
      <c r="A161" s="7"/>
    </row>
    <row r="162" spans="1:1" x14ac:dyDescent="0.25">
      <c r="A162" s="7"/>
    </row>
    <row r="163" spans="1:1" x14ac:dyDescent="0.25">
      <c r="A163" s="7"/>
    </row>
    <row r="164" spans="1:1" x14ac:dyDescent="0.25">
      <c r="A164" s="7"/>
    </row>
    <row r="165" spans="1:1" x14ac:dyDescent="0.25">
      <c r="A165" s="7"/>
    </row>
    <row r="166" spans="1:1" x14ac:dyDescent="0.25">
      <c r="A166" s="7"/>
    </row>
    <row r="167" spans="1:1" x14ac:dyDescent="0.25">
      <c r="A167" s="7"/>
    </row>
    <row r="168" spans="1:1" x14ac:dyDescent="0.25">
      <c r="A168" s="7"/>
    </row>
    <row r="169" spans="1:1" x14ac:dyDescent="0.25">
      <c r="A169" s="7"/>
    </row>
    <row r="170" spans="1:1" x14ac:dyDescent="0.25">
      <c r="A170" s="7"/>
    </row>
    <row r="171" spans="1:1" x14ac:dyDescent="0.25">
      <c r="A171" s="7"/>
    </row>
    <row r="172" spans="1:1" x14ac:dyDescent="0.25">
      <c r="A172" s="7"/>
    </row>
    <row r="173" spans="1:1" x14ac:dyDescent="0.25">
      <c r="A173" s="7"/>
    </row>
    <row r="174" spans="1:1" x14ac:dyDescent="0.25">
      <c r="A174" s="7"/>
    </row>
    <row r="175" spans="1:1" x14ac:dyDescent="0.25">
      <c r="A175" s="7"/>
    </row>
    <row r="176" spans="1:1" x14ac:dyDescent="0.25">
      <c r="A176" s="7"/>
    </row>
    <row r="177" spans="1:1" x14ac:dyDescent="0.25">
      <c r="A177" s="7"/>
    </row>
    <row r="178" spans="1:1" x14ac:dyDescent="0.25">
      <c r="A178" s="7"/>
    </row>
    <row r="179" spans="1:1" x14ac:dyDescent="0.25">
      <c r="A179" s="7"/>
    </row>
    <row r="180" spans="1:1" x14ac:dyDescent="0.25">
      <c r="A180" s="7"/>
    </row>
    <row r="181" spans="1:1" x14ac:dyDescent="0.25">
      <c r="A181" s="7"/>
    </row>
    <row r="182" spans="1:1" x14ac:dyDescent="0.25">
      <c r="A182" s="7"/>
    </row>
    <row r="183" spans="1:1" x14ac:dyDescent="0.25">
      <c r="A183" s="7"/>
    </row>
    <row r="184" spans="1:1" x14ac:dyDescent="0.25">
      <c r="A184" s="7"/>
    </row>
    <row r="185" spans="1:1" x14ac:dyDescent="0.25">
      <c r="A185" s="7"/>
    </row>
    <row r="186" spans="1:1" x14ac:dyDescent="0.25">
      <c r="A186" s="7"/>
    </row>
    <row r="187" spans="1:1" x14ac:dyDescent="0.25">
      <c r="A187" s="7"/>
    </row>
    <row r="188" spans="1:1" x14ac:dyDescent="0.25">
      <c r="A188" s="7"/>
    </row>
    <row r="189" spans="1:1" x14ac:dyDescent="0.25">
      <c r="A189" s="7"/>
    </row>
    <row r="190" spans="1:1" x14ac:dyDescent="0.25">
      <c r="A190" s="7"/>
    </row>
    <row r="191" spans="1:1" x14ac:dyDescent="0.25">
      <c r="A191" s="7"/>
    </row>
    <row r="192" spans="1:1" x14ac:dyDescent="0.25">
      <c r="A192" s="7"/>
    </row>
    <row r="193" spans="1:1" x14ac:dyDescent="0.25">
      <c r="A193" s="7"/>
    </row>
    <row r="194" spans="1:1" x14ac:dyDescent="0.25">
      <c r="A194" s="7"/>
    </row>
    <row r="195" spans="1:1" x14ac:dyDescent="0.25">
      <c r="A195" s="7"/>
    </row>
    <row r="196" spans="1:1" x14ac:dyDescent="0.25">
      <c r="A196" s="7"/>
    </row>
    <row r="197" spans="1:1" x14ac:dyDescent="0.25">
      <c r="A197" s="7"/>
    </row>
    <row r="198" spans="1:1" x14ac:dyDescent="0.25">
      <c r="A198" s="7"/>
    </row>
    <row r="199" spans="1:1" x14ac:dyDescent="0.25">
      <c r="A199" s="7"/>
    </row>
    <row r="200" spans="1:1" x14ac:dyDescent="0.25">
      <c r="A200" s="7"/>
    </row>
    <row r="201" spans="1:1" x14ac:dyDescent="0.25">
      <c r="A201" s="7"/>
    </row>
    <row r="202" spans="1:1" x14ac:dyDescent="0.25">
      <c r="A202" s="7"/>
    </row>
    <row r="203" spans="1:1" x14ac:dyDescent="0.25">
      <c r="A203" s="7"/>
    </row>
    <row r="204" spans="1:1" x14ac:dyDescent="0.25">
      <c r="A204" s="7"/>
    </row>
    <row r="205" spans="1:1" x14ac:dyDescent="0.25">
      <c r="A205" s="7"/>
    </row>
    <row r="206" spans="1:1" x14ac:dyDescent="0.25">
      <c r="A206" s="7"/>
    </row>
    <row r="207" spans="1:1" x14ac:dyDescent="0.25">
      <c r="A207" s="7"/>
    </row>
  </sheetData>
  <mergeCells count="7">
    <mergeCell ref="A87:A88"/>
    <mergeCell ref="B4:C4"/>
    <mergeCell ref="A1:I1"/>
    <mergeCell ref="B2:F2"/>
    <mergeCell ref="A6:J6"/>
    <mergeCell ref="A66:D66"/>
    <mergeCell ref="A67:D67"/>
  </mergeCells>
  <pageMargins left="0.7" right="0.7" top="0.75" bottom="0.75" header="0.3" footer="0.3"/>
  <pageSetup scale="60" fitToHeight="0" orientation="landscape" r:id="rId1"/>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79" workbookViewId="0">
      <selection activeCell="B89" sqref="B89"/>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261</v>
      </c>
      <c r="C2" s="221"/>
      <c r="D2" s="221"/>
      <c r="E2" s="221"/>
      <c r="F2" s="222"/>
    </row>
    <row r="3" spans="1:11" ht="13.5" customHeight="1" thickBot="1" x14ac:dyDescent="0.35">
      <c r="A3" s="3"/>
      <c r="B3" s="2"/>
      <c r="C3" s="2"/>
    </row>
    <row r="4" spans="1:11" ht="16.5" thickBot="1" x14ac:dyDescent="0.3">
      <c r="A4" s="6" t="s">
        <v>1</v>
      </c>
      <c r="B4" s="217" t="s">
        <v>262</v>
      </c>
      <c r="C4" s="218"/>
      <c r="D4" s="63" t="s">
        <v>2</v>
      </c>
      <c r="E4" s="79">
        <v>42264</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1" x14ac:dyDescent="0.25">
      <c r="A17" s="56" t="s">
        <v>22</v>
      </c>
      <c r="B17" s="56"/>
      <c r="C17" s="17"/>
      <c r="D17" s="4"/>
      <c r="E17" s="4"/>
      <c r="F17" s="4"/>
      <c r="G17" s="4"/>
      <c r="K17"/>
    </row>
    <row r="18" spans="1:11" x14ac:dyDescent="0.25">
      <c r="A18" s="57" t="s">
        <v>152</v>
      </c>
      <c r="B18" s="57"/>
      <c r="C18" s="17">
        <v>819</v>
      </c>
      <c r="D18" s="4"/>
      <c r="E18" s="4"/>
      <c r="F18" s="4"/>
      <c r="G18" s="4"/>
      <c r="K18"/>
    </row>
    <row r="19" spans="1:11" x14ac:dyDescent="0.25">
      <c r="A19" s="56" t="s">
        <v>51</v>
      </c>
      <c r="B19" s="56"/>
      <c r="C19" s="17"/>
      <c r="D19" s="4"/>
      <c r="E19" s="4"/>
      <c r="F19" s="4"/>
      <c r="G19" s="4"/>
      <c r="K19"/>
    </row>
    <row r="20" spans="1:11" x14ac:dyDescent="0.25">
      <c r="A20" s="57" t="s">
        <v>41</v>
      </c>
      <c r="B20" s="57"/>
      <c r="C20" s="17"/>
      <c r="D20" s="4"/>
      <c r="E20" s="4"/>
      <c r="F20" s="4"/>
      <c r="G20" s="4"/>
      <c r="K20"/>
    </row>
    <row r="21" spans="1:11" x14ac:dyDescent="0.25">
      <c r="A21" s="56" t="s">
        <v>49</v>
      </c>
      <c r="B21" s="56"/>
      <c r="C21" s="81">
        <v>78</v>
      </c>
      <c r="D21" s="4"/>
      <c r="E21" s="4"/>
      <c r="F21" s="4"/>
      <c r="G21" s="4"/>
      <c r="K21"/>
    </row>
    <row r="22" spans="1:11" s="11" customFormat="1" x14ac:dyDescent="0.25">
      <c r="A22" s="35"/>
      <c r="B22" s="83" t="s">
        <v>50</v>
      </c>
      <c r="C22" s="82">
        <f>SUM(C17:C21)</f>
        <v>897</v>
      </c>
      <c r="D22" s="80"/>
      <c r="E22" s="80"/>
      <c r="F22" s="80"/>
      <c r="G22" s="80"/>
      <c r="H22" s="12"/>
      <c r="I22" s="12"/>
      <c r="J22" s="12"/>
    </row>
    <row r="23" spans="1:11" s="11" customFormat="1" x14ac:dyDescent="0.25">
      <c r="A23" s="35"/>
      <c r="B23" s="35"/>
      <c r="C23" s="80"/>
      <c r="D23" s="80"/>
      <c r="E23" s="80"/>
      <c r="F23" s="80"/>
      <c r="G23" s="80"/>
      <c r="H23" s="12"/>
      <c r="I23" s="12"/>
      <c r="J23" s="12"/>
    </row>
    <row r="24" spans="1:11" ht="56.25" customHeight="1" x14ac:dyDescent="0.35">
      <c r="A24" s="8"/>
      <c r="B24" s="13" t="s">
        <v>7</v>
      </c>
      <c r="C24" s="33" t="s">
        <v>62</v>
      </c>
      <c r="D24" s="33" t="s">
        <v>63</v>
      </c>
      <c r="E24" s="33" t="s">
        <v>64</v>
      </c>
      <c r="F24" s="33" t="s">
        <v>3</v>
      </c>
      <c r="G24" s="33" t="s">
        <v>14</v>
      </c>
      <c r="H24" s="33" t="s">
        <v>17</v>
      </c>
      <c r="I24" s="33" t="s">
        <v>18</v>
      </c>
      <c r="J24" s="33" t="s">
        <v>53</v>
      </c>
      <c r="K24"/>
    </row>
    <row r="25" spans="1:11" ht="35.25" customHeight="1" x14ac:dyDescent="0.25">
      <c r="A25" s="16" t="s">
        <v>12</v>
      </c>
      <c r="B25" s="13" t="s">
        <v>8</v>
      </c>
      <c r="C25" s="14" t="s">
        <v>5</v>
      </c>
      <c r="D25" s="14" t="s">
        <v>6</v>
      </c>
      <c r="E25" s="14" t="s">
        <v>5</v>
      </c>
      <c r="F25" s="14" t="s">
        <v>6</v>
      </c>
      <c r="G25" s="14" t="s">
        <v>6</v>
      </c>
      <c r="H25" s="14" t="s">
        <v>4</v>
      </c>
      <c r="I25" s="14" t="s">
        <v>4</v>
      </c>
      <c r="J25" s="14" t="s">
        <v>148</v>
      </c>
      <c r="K25"/>
    </row>
    <row r="26" spans="1:11" s="11" customFormat="1" x14ac:dyDescent="0.25">
      <c r="A26" s="27" t="s">
        <v>89</v>
      </c>
      <c r="B26" s="27"/>
      <c r="C26" s="17">
        <v>43</v>
      </c>
      <c r="D26" s="17">
        <v>32</v>
      </c>
      <c r="E26" s="17">
        <v>39</v>
      </c>
      <c r="F26" s="17">
        <v>414</v>
      </c>
      <c r="G26" s="17">
        <v>509.59</v>
      </c>
      <c r="H26" s="17">
        <v>10</v>
      </c>
      <c r="I26" s="17">
        <v>15</v>
      </c>
      <c r="J26" s="17">
        <v>23</v>
      </c>
    </row>
    <row r="27" spans="1:11" s="11" customFormat="1" x14ac:dyDescent="0.25">
      <c r="A27" s="15" t="s">
        <v>90</v>
      </c>
      <c r="B27" s="15"/>
      <c r="C27" s="17"/>
      <c r="D27" s="17"/>
      <c r="E27" s="17"/>
      <c r="F27" s="17"/>
      <c r="G27" s="17"/>
      <c r="H27" s="17"/>
      <c r="I27" s="17"/>
      <c r="J27" s="17"/>
    </row>
    <row r="28" spans="1:11" s="11" customFormat="1" x14ac:dyDescent="0.25">
      <c r="A28" s="27" t="s">
        <v>91</v>
      </c>
      <c r="B28" s="27"/>
      <c r="C28" s="17"/>
      <c r="D28" s="17"/>
      <c r="E28" s="17"/>
      <c r="F28" s="17"/>
      <c r="G28" s="17"/>
      <c r="H28" s="17"/>
      <c r="I28" s="17"/>
      <c r="J28" s="17"/>
    </row>
    <row r="29" spans="1:11" s="11" customFormat="1" x14ac:dyDescent="0.25">
      <c r="A29" s="15" t="s">
        <v>92</v>
      </c>
      <c r="B29" s="15"/>
      <c r="C29" s="17">
        <v>66</v>
      </c>
      <c r="D29" s="17">
        <v>71</v>
      </c>
      <c r="E29" s="17">
        <v>70</v>
      </c>
      <c r="F29" s="17">
        <v>3339</v>
      </c>
      <c r="G29" s="17">
        <v>1708.3</v>
      </c>
      <c r="H29" s="17"/>
      <c r="I29" s="17"/>
      <c r="J29" s="17">
        <v>22</v>
      </c>
    </row>
    <row r="30" spans="1:11" s="11" customFormat="1" x14ac:dyDescent="0.25">
      <c r="A30" s="27" t="s">
        <v>93</v>
      </c>
      <c r="B30" s="27"/>
      <c r="C30" s="17"/>
      <c r="D30" s="17"/>
      <c r="E30" s="17"/>
      <c r="F30" s="17"/>
      <c r="G30" s="17"/>
      <c r="H30" s="17"/>
      <c r="I30" s="17"/>
      <c r="J30" s="17"/>
    </row>
    <row r="31" spans="1:11" s="11" customFormat="1" x14ac:dyDescent="0.25">
      <c r="A31" s="15" t="s">
        <v>94</v>
      </c>
      <c r="B31" s="15"/>
      <c r="C31" s="17"/>
      <c r="D31" s="17"/>
      <c r="E31" s="17"/>
      <c r="F31" s="17"/>
      <c r="G31" s="17"/>
      <c r="H31" s="17"/>
      <c r="I31" s="17"/>
      <c r="J31" s="17"/>
    </row>
    <row r="32" spans="1:11"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v>21</v>
      </c>
      <c r="D34" s="17">
        <v>21</v>
      </c>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v>44</v>
      </c>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c r="D54" s="17"/>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v>288</v>
      </c>
      <c r="D62" s="26">
        <v>5</v>
      </c>
      <c r="E62" s="26">
        <v>106</v>
      </c>
      <c r="F62" s="26">
        <v>333.75</v>
      </c>
      <c r="G62" s="26"/>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v>201</v>
      </c>
      <c r="D65" s="26">
        <v>562</v>
      </c>
      <c r="E65" s="26">
        <v>30</v>
      </c>
      <c r="F65" s="26">
        <v>41.5</v>
      </c>
      <c r="G65" s="26">
        <v>24</v>
      </c>
      <c r="H65" s="100"/>
      <c r="I65" s="100"/>
    </row>
    <row r="66" spans="1:11" ht="31.5" customHeight="1" x14ac:dyDescent="0.25">
      <c r="A66" s="226" t="s">
        <v>160</v>
      </c>
      <c r="B66" s="227"/>
      <c r="C66" s="227"/>
      <c r="D66" s="228"/>
      <c r="E66" s="26"/>
      <c r="F66" s="26"/>
      <c r="G66" s="99"/>
      <c r="H66" s="101"/>
      <c r="I66" s="102"/>
    </row>
    <row r="67" spans="1:11" ht="50.25" customHeight="1" x14ac:dyDescent="0.25">
      <c r="A67" s="229" t="s">
        <v>165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c r="D70" s="26"/>
      <c r="E70" s="17"/>
      <c r="F70" s="17"/>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v>39</v>
      </c>
      <c r="D73" s="17">
        <v>39</v>
      </c>
      <c r="E73" s="17">
        <v>234</v>
      </c>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v>36</v>
      </c>
      <c r="D76" s="17">
        <v>129</v>
      </c>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109</v>
      </c>
      <c r="D98" s="115">
        <f>SUM(D26:D31)</f>
        <v>103</v>
      </c>
      <c r="E98" s="115">
        <f>SUM(E26:E31)</f>
        <v>109</v>
      </c>
      <c r="F98" s="115"/>
      <c r="G98" s="115">
        <f>SUM(F26:F31)</f>
        <v>3753</v>
      </c>
      <c r="H98" s="115">
        <f>SUM(G26:G31)</f>
        <v>2217.89</v>
      </c>
      <c r="I98" s="115"/>
      <c r="J98" s="115">
        <f>SUM(H26:H31)</f>
        <v>10</v>
      </c>
      <c r="K98" s="115">
        <f>SUM(I26:I31)</f>
        <v>15</v>
      </c>
      <c r="L98" s="115">
        <f>SUM(J26:J31)</f>
        <v>45</v>
      </c>
      <c r="M98" s="116">
        <f>G98+J98</f>
        <v>3763</v>
      </c>
      <c r="N98" s="116">
        <f>H98+K98</f>
        <v>2232.89</v>
      </c>
    </row>
    <row r="99" spans="1:14" x14ac:dyDescent="0.25">
      <c r="A99" s="114" t="s">
        <v>175</v>
      </c>
      <c r="C99" s="115">
        <f>C34</f>
        <v>21</v>
      </c>
      <c r="D99" s="115">
        <f>D34</f>
        <v>21</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130</v>
      </c>
      <c r="D100" s="115">
        <f t="shared" ref="D100:L100" si="1">SUM(D98:D99)</f>
        <v>124</v>
      </c>
      <c r="E100" s="115">
        <f t="shared" si="1"/>
        <v>109</v>
      </c>
      <c r="F100" s="115"/>
      <c r="G100" s="115">
        <f t="shared" si="1"/>
        <v>3753</v>
      </c>
      <c r="H100" s="115">
        <f t="shared" si="1"/>
        <v>2217.89</v>
      </c>
      <c r="I100" s="115"/>
      <c r="J100" s="115">
        <f t="shared" si="1"/>
        <v>10</v>
      </c>
      <c r="K100" s="115">
        <f t="shared" si="1"/>
        <v>15</v>
      </c>
      <c r="L100" s="115">
        <f t="shared" si="1"/>
        <v>45</v>
      </c>
      <c r="M100" s="116">
        <f t="shared" si="0"/>
        <v>3763</v>
      </c>
      <c r="N100" s="116">
        <f t="shared" si="0"/>
        <v>2232.89</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0</v>
      </c>
      <c r="D102" s="115">
        <f>SUM(D37:D44)</f>
        <v>44</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130</v>
      </c>
      <c r="D105" s="119">
        <f t="shared" ref="D105:L105" si="2">SUM(D100:D104)</f>
        <v>168</v>
      </c>
      <c r="E105" s="119">
        <f t="shared" si="2"/>
        <v>109</v>
      </c>
      <c r="F105" s="119">
        <f t="shared" si="2"/>
        <v>0</v>
      </c>
      <c r="G105" s="119">
        <f t="shared" si="2"/>
        <v>3753</v>
      </c>
      <c r="H105" s="119">
        <f t="shared" si="2"/>
        <v>2217.89</v>
      </c>
      <c r="I105" s="119"/>
      <c r="J105" s="119">
        <f t="shared" si="2"/>
        <v>10</v>
      </c>
      <c r="K105" s="119">
        <f t="shared" si="2"/>
        <v>15</v>
      </c>
      <c r="L105" s="119">
        <f t="shared" si="2"/>
        <v>45</v>
      </c>
      <c r="M105" s="120">
        <f t="shared" si="0"/>
        <v>3763</v>
      </c>
      <c r="N105" s="120">
        <f t="shared" si="0"/>
        <v>2232.89</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288</v>
      </c>
      <c r="D109" s="119"/>
      <c r="E109" s="119">
        <f>C65</f>
        <v>201</v>
      </c>
      <c r="F109" s="119">
        <f>D62+D70</f>
        <v>5</v>
      </c>
      <c r="G109" s="119">
        <f>E62+H65</f>
        <v>106</v>
      </c>
      <c r="H109" s="119">
        <f>F62+I65</f>
        <v>333.75</v>
      </c>
      <c r="I109" s="119"/>
      <c r="J109" s="119">
        <f>E65+E70</f>
        <v>30</v>
      </c>
      <c r="K109" s="119">
        <f>F65+G65+F70</f>
        <v>65.5</v>
      </c>
      <c r="L109" s="119">
        <f>D65</f>
        <v>562</v>
      </c>
      <c r="M109" s="120">
        <f t="shared" si="0"/>
        <v>136</v>
      </c>
      <c r="N109" s="120">
        <f t="shared" si="0"/>
        <v>399.25</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36</v>
      </c>
      <c r="D111" s="119">
        <f>D79+C76</f>
        <v>36</v>
      </c>
      <c r="E111" s="119">
        <f>E79+C76</f>
        <v>36</v>
      </c>
      <c r="F111" s="119"/>
      <c r="G111" s="119">
        <f>F79</f>
        <v>0</v>
      </c>
      <c r="H111" s="119">
        <f>G79</f>
        <v>0</v>
      </c>
      <c r="I111" s="119">
        <f>D76+D82</f>
        <v>129</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39</v>
      </c>
      <c r="D113" s="119">
        <f>D73</f>
        <v>39</v>
      </c>
      <c r="E113" s="119">
        <f>D73</f>
        <v>39</v>
      </c>
      <c r="F113" s="119"/>
      <c r="G113" s="119">
        <f>E73</f>
        <v>234</v>
      </c>
      <c r="H113" s="119">
        <f>E73</f>
        <v>234</v>
      </c>
      <c r="I113" s="119"/>
      <c r="J113" s="119"/>
      <c r="K113" s="119"/>
      <c r="L113" s="119"/>
      <c r="M113" s="120">
        <f t="shared" si="0"/>
        <v>234</v>
      </c>
      <c r="N113" s="120">
        <f t="shared" si="0"/>
        <v>234</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493</v>
      </c>
      <c r="D119" s="124">
        <f t="shared" ref="D119:N119" si="5">D105+D107+D109+D111+D113+D115+D117</f>
        <v>243</v>
      </c>
      <c r="E119" s="124">
        <f t="shared" si="5"/>
        <v>385</v>
      </c>
      <c r="F119" s="124">
        <f t="shared" si="5"/>
        <v>5</v>
      </c>
      <c r="G119" s="124">
        <f t="shared" si="5"/>
        <v>4093</v>
      </c>
      <c r="H119" s="124">
        <f t="shared" si="5"/>
        <v>2785.64</v>
      </c>
      <c r="I119" s="124">
        <f t="shared" si="5"/>
        <v>129</v>
      </c>
      <c r="J119" s="124">
        <f t="shared" si="5"/>
        <v>40</v>
      </c>
      <c r="K119" s="124">
        <f t="shared" si="5"/>
        <v>80.5</v>
      </c>
      <c r="L119" s="124">
        <f t="shared" si="5"/>
        <v>607</v>
      </c>
      <c r="M119" s="124">
        <f t="shared" si="5"/>
        <v>4133</v>
      </c>
      <c r="N119" s="124">
        <f t="shared" si="5"/>
        <v>2866.14</v>
      </c>
    </row>
    <row r="120" spans="1:14" ht="30.75" thickBot="1" x14ac:dyDescent="0.3">
      <c r="A120" s="7"/>
      <c r="H120" s="125" t="s">
        <v>189</v>
      </c>
      <c r="I120" s="126">
        <f>C22</f>
        <v>897</v>
      </c>
    </row>
    <row r="121" spans="1:14" ht="30.75" thickBot="1" x14ac:dyDescent="0.3">
      <c r="A121" s="7"/>
      <c r="H121" s="125" t="s">
        <v>190</v>
      </c>
      <c r="I121" s="127">
        <f>SUM(I119:I120)</f>
        <v>1026</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61" workbookViewId="0">
      <selection activeCell="B89" sqref="B89"/>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263</v>
      </c>
      <c r="C2" s="221"/>
      <c r="D2" s="221"/>
      <c r="E2" s="221"/>
      <c r="F2" s="222"/>
    </row>
    <row r="3" spans="1:11" ht="13.5" customHeight="1" thickBot="1" x14ac:dyDescent="0.35">
      <c r="A3" s="3"/>
      <c r="B3" s="2"/>
      <c r="C3" s="2"/>
    </row>
    <row r="4" spans="1:11" ht="16.5" thickBot="1" x14ac:dyDescent="0.3">
      <c r="A4" s="6" t="s">
        <v>1</v>
      </c>
      <c r="B4" s="217" t="s">
        <v>264</v>
      </c>
      <c r="C4" s="218"/>
      <c r="D4" s="63" t="s">
        <v>2</v>
      </c>
      <c r="E4" s="79">
        <v>42264</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v>1984</v>
      </c>
      <c r="D17" s="4"/>
      <c r="E17" s="4"/>
      <c r="F17" s="4"/>
      <c r="G17" s="4"/>
      <c r="K17"/>
    </row>
    <row r="18" spans="1:12" x14ac:dyDescent="0.25">
      <c r="A18" s="57" t="s">
        <v>152</v>
      </c>
      <c r="B18" s="57"/>
      <c r="C18" s="17">
        <v>182</v>
      </c>
      <c r="D18" s="4"/>
      <c r="E18" s="4"/>
      <c r="F18" s="4"/>
      <c r="G18" s="4"/>
      <c r="K18"/>
    </row>
    <row r="19" spans="1:12" x14ac:dyDescent="0.25">
      <c r="A19" s="56" t="s">
        <v>51</v>
      </c>
      <c r="B19" s="56"/>
      <c r="C19" s="17">
        <v>2361</v>
      </c>
      <c r="D19" s="4"/>
      <c r="E19" s="4"/>
      <c r="F19" s="4"/>
      <c r="G19" s="4"/>
      <c r="K19"/>
    </row>
    <row r="20" spans="1:12" x14ac:dyDescent="0.25">
      <c r="A20" s="57" t="s">
        <v>41</v>
      </c>
      <c r="B20" s="57"/>
      <c r="C20" s="17">
        <v>15</v>
      </c>
      <c r="D20" s="4"/>
      <c r="E20" s="4"/>
      <c r="F20" s="4"/>
      <c r="G20" s="4"/>
      <c r="K20"/>
    </row>
    <row r="21" spans="1:12" x14ac:dyDescent="0.25">
      <c r="A21" s="56" t="s">
        <v>49</v>
      </c>
      <c r="B21" s="56"/>
      <c r="C21" s="81">
        <v>40</v>
      </c>
      <c r="D21" s="4"/>
      <c r="E21" s="4"/>
      <c r="F21" s="4"/>
      <c r="G21" s="4"/>
      <c r="K21"/>
    </row>
    <row r="22" spans="1:12" s="11" customFormat="1" x14ac:dyDescent="0.25">
      <c r="A22" s="35"/>
      <c r="B22" s="83" t="s">
        <v>50</v>
      </c>
      <c r="C22" s="82">
        <f>SUM(C17:C21)</f>
        <v>4582</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c r="D26" s="17"/>
      <c r="E26" s="17"/>
      <c r="F26" s="17"/>
      <c r="G26" s="17"/>
      <c r="H26" s="17"/>
      <c r="I26" s="17"/>
      <c r="J26" s="17"/>
      <c r="L26" s="11">
        <f>G26+I26</f>
        <v>0</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v>30</v>
      </c>
      <c r="D34" s="17">
        <v>30</v>
      </c>
      <c r="E34" s="17">
        <v>30</v>
      </c>
      <c r="F34" s="17">
        <v>339</v>
      </c>
      <c r="G34" s="17">
        <v>339</v>
      </c>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v>29</v>
      </c>
      <c r="D50" s="17">
        <v>14</v>
      </c>
      <c r="E50" s="17">
        <v>14</v>
      </c>
      <c r="F50" s="17">
        <v>72</v>
      </c>
      <c r="G50" s="17">
        <v>72</v>
      </c>
      <c r="H50" s="17">
        <v>306</v>
      </c>
      <c r="I50" s="17">
        <v>206</v>
      </c>
      <c r="J50" s="17">
        <v>496</v>
      </c>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v>224</v>
      </c>
      <c r="D54" s="17">
        <v>213</v>
      </c>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c r="D62" s="26"/>
      <c r="E62" s="26"/>
      <c r="F62" s="26"/>
      <c r="G62" s="26"/>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v>82</v>
      </c>
      <c r="D65" s="26">
        <v>266</v>
      </c>
      <c r="E65" s="26">
        <v>23</v>
      </c>
      <c r="F65" s="26">
        <v>40</v>
      </c>
      <c r="G65" s="26">
        <v>1</v>
      </c>
      <c r="H65" s="100">
        <v>2</v>
      </c>
      <c r="I65" s="100">
        <v>2</v>
      </c>
    </row>
    <row r="66" spans="1:11" ht="31.5" customHeight="1" x14ac:dyDescent="0.25">
      <c r="A66" s="226" t="s">
        <v>160</v>
      </c>
      <c r="B66" s="227"/>
      <c r="C66" s="227"/>
      <c r="D66" s="228"/>
      <c r="E66" s="26">
        <v>12</v>
      </c>
      <c r="F66" s="26">
        <v>23</v>
      </c>
      <c r="G66" s="99">
        <v>0</v>
      </c>
      <c r="H66" s="101"/>
      <c r="I66" s="102"/>
    </row>
    <row r="67" spans="1:11" ht="50.25" customHeight="1" x14ac:dyDescent="0.25">
      <c r="A67" s="229" t="s">
        <v>274</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v>19</v>
      </c>
      <c r="D70" s="26">
        <v>2</v>
      </c>
      <c r="E70" s="17">
        <v>9</v>
      </c>
      <c r="F70" s="17">
        <v>9</v>
      </c>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v>3</v>
      </c>
      <c r="D73" s="17">
        <v>3</v>
      </c>
      <c r="E73" s="17">
        <v>18</v>
      </c>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0</v>
      </c>
      <c r="D98" s="115">
        <f>SUM(D26:D31)</f>
        <v>0</v>
      </c>
      <c r="E98" s="115">
        <f>SUM(E26:E31)</f>
        <v>0</v>
      </c>
      <c r="F98" s="115"/>
      <c r="G98" s="115">
        <f>SUM(F26:F31)</f>
        <v>0</v>
      </c>
      <c r="H98" s="115">
        <f>SUM(G26:G31)</f>
        <v>0</v>
      </c>
      <c r="I98" s="115"/>
      <c r="J98" s="115">
        <f>SUM(H26:H31)</f>
        <v>0</v>
      </c>
      <c r="K98" s="115">
        <f>SUM(I26:I31)</f>
        <v>0</v>
      </c>
      <c r="L98" s="115">
        <f>SUM(J26:J31)</f>
        <v>0</v>
      </c>
      <c r="M98" s="116">
        <f>G98+J98</f>
        <v>0</v>
      </c>
      <c r="N98" s="116">
        <f>H98+K98</f>
        <v>0</v>
      </c>
    </row>
    <row r="99" spans="1:14" x14ac:dyDescent="0.25">
      <c r="A99" s="114" t="s">
        <v>175</v>
      </c>
      <c r="C99" s="115">
        <f>C34</f>
        <v>30</v>
      </c>
      <c r="D99" s="115">
        <f>D34</f>
        <v>30</v>
      </c>
      <c r="E99" s="115">
        <f>E34</f>
        <v>30</v>
      </c>
      <c r="F99" s="115"/>
      <c r="G99" s="115">
        <f>F34</f>
        <v>339</v>
      </c>
      <c r="H99" s="115">
        <f>G34</f>
        <v>339</v>
      </c>
      <c r="I99" s="115"/>
      <c r="J99" s="115"/>
      <c r="K99" s="115"/>
      <c r="L99" s="115"/>
      <c r="M99" s="116">
        <f t="shared" ref="M99:N113" si="0">G99+J99</f>
        <v>339</v>
      </c>
      <c r="N99" s="116">
        <f t="shared" si="0"/>
        <v>339</v>
      </c>
    </row>
    <row r="100" spans="1:14" x14ac:dyDescent="0.25">
      <c r="A100" s="117" t="s">
        <v>176</v>
      </c>
      <c r="C100" s="115">
        <f>SUM(C98:C99)</f>
        <v>30</v>
      </c>
      <c r="D100" s="115">
        <f t="shared" ref="D100:L100" si="1">SUM(D98:D99)</f>
        <v>30</v>
      </c>
      <c r="E100" s="115">
        <f t="shared" si="1"/>
        <v>30</v>
      </c>
      <c r="F100" s="115"/>
      <c r="G100" s="115">
        <f t="shared" si="1"/>
        <v>339</v>
      </c>
      <c r="H100" s="115">
        <f t="shared" si="1"/>
        <v>339</v>
      </c>
      <c r="I100" s="115"/>
      <c r="J100" s="115">
        <f t="shared" si="1"/>
        <v>0</v>
      </c>
      <c r="K100" s="115">
        <f t="shared" si="1"/>
        <v>0</v>
      </c>
      <c r="L100" s="115">
        <f t="shared" si="1"/>
        <v>0</v>
      </c>
      <c r="M100" s="116">
        <f t="shared" si="0"/>
        <v>339</v>
      </c>
      <c r="N100" s="116">
        <f t="shared" si="0"/>
        <v>339</v>
      </c>
    </row>
    <row r="101" spans="1:14" x14ac:dyDescent="0.25">
      <c r="A101" s="117" t="s">
        <v>177</v>
      </c>
      <c r="C101" s="115">
        <f>C50</f>
        <v>29</v>
      </c>
      <c r="D101" s="115">
        <f>D50</f>
        <v>14</v>
      </c>
      <c r="E101" s="115">
        <f>E50</f>
        <v>14</v>
      </c>
      <c r="F101" s="115"/>
      <c r="G101" s="115">
        <f>F50</f>
        <v>72</v>
      </c>
      <c r="H101" s="115">
        <f>G50</f>
        <v>72</v>
      </c>
      <c r="I101" s="115"/>
      <c r="J101" s="115"/>
      <c r="K101" s="115">
        <f>H50+I50+J50</f>
        <v>1008</v>
      </c>
      <c r="L101" s="115"/>
      <c r="M101" s="116">
        <f t="shared" si="0"/>
        <v>72</v>
      </c>
      <c r="N101" s="116">
        <f t="shared" si="0"/>
        <v>1080</v>
      </c>
    </row>
    <row r="102" spans="1:14" x14ac:dyDescent="0.25">
      <c r="A102" s="117" t="s">
        <v>178</v>
      </c>
      <c r="C102" s="115">
        <f>SUM(C37:C44)</f>
        <v>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224</v>
      </c>
      <c r="D104" s="115">
        <f>D54</f>
        <v>213</v>
      </c>
      <c r="E104" s="115">
        <f>D104</f>
        <v>213</v>
      </c>
      <c r="F104" s="115"/>
      <c r="G104" s="115"/>
      <c r="H104" s="115"/>
      <c r="I104" s="115"/>
      <c r="J104" s="115"/>
      <c r="K104" s="115"/>
      <c r="L104" s="115"/>
      <c r="M104" s="116">
        <f t="shared" si="0"/>
        <v>0</v>
      </c>
      <c r="N104" s="116">
        <f t="shared" si="0"/>
        <v>0</v>
      </c>
    </row>
    <row r="105" spans="1:14" x14ac:dyDescent="0.25">
      <c r="A105" s="118" t="s">
        <v>181</v>
      </c>
      <c r="B105" s="118"/>
      <c r="C105" s="119">
        <f>SUM(C100:C104)</f>
        <v>283</v>
      </c>
      <c r="D105" s="119">
        <f t="shared" ref="D105:L105" si="2">SUM(D100:D104)</f>
        <v>257</v>
      </c>
      <c r="E105" s="119">
        <f t="shared" si="2"/>
        <v>257</v>
      </c>
      <c r="F105" s="119">
        <f t="shared" si="2"/>
        <v>0</v>
      </c>
      <c r="G105" s="119">
        <f t="shared" si="2"/>
        <v>411</v>
      </c>
      <c r="H105" s="119">
        <f t="shared" si="2"/>
        <v>411</v>
      </c>
      <c r="I105" s="119"/>
      <c r="J105" s="119">
        <f t="shared" si="2"/>
        <v>0</v>
      </c>
      <c r="K105" s="119">
        <f t="shared" si="2"/>
        <v>1008</v>
      </c>
      <c r="L105" s="119">
        <f t="shared" si="2"/>
        <v>0</v>
      </c>
      <c r="M105" s="120">
        <f t="shared" si="0"/>
        <v>411</v>
      </c>
      <c r="N105" s="120">
        <f t="shared" si="0"/>
        <v>1419</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19</v>
      </c>
      <c r="D109" s="119"/>
      <c r="E109" s="119">
        <f>C65</f>
        <v>82</v>
      </c>
      <c r="F109" s="119">
        <f>D62+D70</f>
        <v>2</v>
      </c>
      <c r="G109" s="119">
        <f>E62+H65</f>
        <v>2</v>
      </c>
      <c r="H109" s="119">
        <f>F62+I65</f>
        <v>2</v>
      </c>
      <c r="I109" s="119"/>
      <c r="J109" s="119">
        <f>E65+E70</f>
        <v>32</v>
      </c>
      <c r="K109" s="119">
        <f>F65+G65+F70</f>
        <v>50</v>
      </c>
      <c r="L109" s="119">
        <f>D65</f>
        <v>266</v>
      </c>
      <c r="M109" s="120">
        <f t="shared" si="0"/>
        <v>34</v>
      </c>
      <c r="N109" s="120">
        <f t="shared" si="0"/>
        <v>52</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3</v>
      </c>
      <c r="D113" s="119">
        <f>D73</f>
        <v>3</v>
      </c>
      <c r="E113" s="119">
        <f>D73</f>
        <v>3</v>
      </c>
      <c r="F113" s="119"/>
      <c r="G113" s="119">
        <f>E73</f>
        <v>18</v>
      </c>
      <c r="H113" s="119">
        <f>E73</f>
        <v>18</v>
      </c>
      <c r="I113" s="119"/>
      <c r="J113" s="119"/>
      <c r="K113" s="119"/>
      <c r="L113" s="119"/>
      <c r="M113" s="120">
        <f t="shared" si="0"/>
        <v>18</v>
      </c>
      <c r="N113" s="120">
        <f t="shared" si="0"/>
        <v>18</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305</v>
      </c>
      <c r="D119" s="124">
        <f t="shared" ref="D119:N119" si="5">D105+D107+D109+D111+D113+D115+D117</f>
        <v>260</v>
      </c>
      <c r="E119" s="124">
        <f t="shared" si="5"/>
        <v>342</v>
      </c>
      <c r="F119" s="124">
        <f t="shared" si="5"/>
        <v>2</v>
      </c>
      <c r="G119" s="124">
        <f t="shared" si="5"/>
        <v>431</v>
      </c>
      <c r="H119" s="124">
        <f t="shared" si="5"/>
        <v>431</v>
      </c>
      <c r="I119" s="124">
        <f t="shared" si="5"/>
        <v>0</v>
      </c>
      <c r="J119" s="124">
        <f t="shared" si="5"/>
        <v>32</v>
      </c>
      <c r="K119" s="124">
        <f t="shared" si="5"/>
        <v>1058</v>
      </c>
      <c r="L119" s="124">
        <f t="shared" si="5"/>
        <v>266</v>
      </c>
      <c r="M119" s="124">
        <f t="shared" si="5"/>
        <v>463</v>
      </c>
      <c r="N119" s="124">
        <f t="shared" si="5"/>
        <v>1489</v>
      </c>
    </row>
    <row r="120" spans="1:14" ht="30.75" thickBot="1" x14ac:dyDescent="0.3">
      <c r="A120" s="7"/>
      <c r="H120" s="125" t="s">
        <v>189</v>
      </c>
      <c r="I120" s="126">
        <f>C22</f>
        <v>4582</v>
      </c>
    </row>
    <row r="121" spans="1:14" ht="30.75" thickBot="1" x14ac:dyDescent="0.3">
      <c r="A121" s="7"/>
      <c r="H121" s="125" t="s">
        <v>190</v>
      </c>
      <c r="I121" s="127">
        <f>SUM(I119:I120)</f>
        <v>4582</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64" workbookViewId="0">
      <selection activeCell="B89" sqref="B89"/>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265</v>
      </c>
      <c r="C2" s="221"/>
      <c r="D2" s="221"/>
      <c r="E2" s="221"/>
      <c r="F2" s="222"/>
    </row>
    <row r="3" spans="1:11" ht="13.5" customHeight="1" thickBot="1" x14ac:dyDescent="0.35">
      <c r="A3" s="3"/>
      <c r="B3" s="2"/>
      <c r="C3" s="2"/>
    </row>
    <row r="4" spans="1:11" ht="32.25" thickBot="1" x14ac:dyDescent="0.3">
      <c r="A4" s="6" t="s">
        <v>1</v>
      </c>
      <c r="B4" s="217" t="s">
        <v>266</v>
      </c>
      <c r="C4" s="218"/>
      <c r="D4" s="63" t="s">
        <v>2</v>
      </c>
      <c r="E4" s="79" t="s">
        <v>88</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v>1861</v>
      </c>
      <c r="D17" s="4"/>
      <c r="E17" s="4"/>
      <c r="F17" s="4"/>
      <c r="G17" s="4"/>
      <c r="K17"/>
    </row>
    <row r="18" spans="1:12" x14ac:dyDescent="0.25">
      <c r="A18" s="57" t="s">
        <v>152</v>
      </c>
      <c r="B18" s="57"/>
      <c r="C18" s="17">
        <v>231</v>
      </c>
      <c r="D18" s="4"/>
      <c r="E18" s="4"/>
      <c r="F18" s="4"/>
      <c r="G18" s="4"/>
      <c r="K18"/>
    </row>
    <row r="19" spans="1:12" x14ac:dyDescent="0.25">
      <c r="A19" s="56" t="s">
        <v>51</v>
      </c>
      <c r="B19" s="56"/>
      <c r="C19" s="17">
        <v>325</v>
      </c>
      <c r="D19" s="4"/>
      <c r="E19" s="4"/>
      <c r="F19" s="4"/>
      <c r="G19" s="4"/>
      <c r="K19"/>
    </row>
    <row r="20" spans="1:12" x14ac:dyDescent="0.25">
      <c r="A20" s="57" t="s">
        <v>41</v>
      </c>
      <c r="B20" s="57"/>
      <c r="C20" s="17">
        <v>126</v>
      </c>
      <c r="D20" s="4"/>
      <c r="E20" s="4"/>
      <c r="F20" s="4"/>
      <c r="G20" s="4"/>
      <c r="K20"/>
    </row>
    <row r="21" spans="1:12" x14ac:dyDescent="0.25">
      <c r="A21" s="56" t="s">
        <v>49</v>
      </c>
      <c r="B21" s="56"/>
      <c r="C21" s="81">
        <v>0</v>
      </c>
      <c r="D21" s="4"/>
      <c r="E21" s="4"/>
      <c r="F21" s="4"/>
      <c r="G21" s="4"/>
      <c r="K21"/>
    </row>
    <row r="22" spans="1:12" s="11" customFormat="1" x14ac:dyDescent="0.25">
      <c r="A22" s="35"/>
      <c r="B22" s="83" t="s">
        <v>50</v>
      </c>
      <c r="C22" s="82">
        <f>SUM(C17:C21)</f>
        <v>2543</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v>12</v>
      </c>
      <c r="D26" s="17">
        <v>11</v>
      </c>
      <c r="E26" s="17">
        <v>14</v>
      </c>
      <c r="F26" s="17">
        <v>188</v>
      </c>
      <c r="G26" s="17">
        <v>188</v>
      </c>
      <c r="H26" s="17">
        <v>11</v>
      </c>
      <c r="I26" s="17">
        <v>16.5</v>
      </c>
      <c r="J26" s="17">
        <v>27</v>
      </c>
      <c r="L26" s="11">
        <f>G26+I26</f>
        <v>204.5</v>
      </c>
    </row>
    <row r="27" spans="1:12" s="11" customFormat="1" x14ac:dyDescent="0.25">
      <c r="A27" s="15" t="s">
        <v>90</v>
      </c>
      <c r="B27" s="15"/>
      <c r="C27" s="17">
        <v>0</v>
      </c>
      <c r="D27" s="17">
        <v>0</v>
      </c>
      <c r="E27" s="17">
        <v>0</v>
      </c>
      <c r="F27" s="17">
        <v>0</v>
      </c>
      <c r="G27" s="17">
        <v>0</v>
      </c>
      <c r="H27" s="17">
        <v>0</v>
      </c>
      <c r="I27" s="17">
        <v>0</v>
      </c>
      <c r="J27" s="17">
        <v>0</v>
      </c>
    </row>
    <row r="28" spans="1:12" s="11" customFormat="1" x14ac:dyDescent="0.25">
      <c r="A28" s="27" t="s">
        <v>91</v>
      </c>
      <c r="B28" s="27"/>
      <c r="C28" s="17">
        <v>0</v>
      </c>
      <c r="D28" s="17">
        <v>0</v>
      </c>
      <c r="E28" s="17">
        <v>0</v>
      </c>
      <c r="F28" s="17">
        <v>0</v>
      </c>
      <c r="G28" s="17">
        <v>0</v>
      </c>
      <c r="H28" s="17">
        <v>0</v>
      </c>
      <c r="I28" s="17">
        <v>0</v>
      </c>
      <c r="J28" s="17">
        <v>0</v>
      </c>
    </row>
    <row r="29" spans="1:12" s="11" customFormat="1" x14ac:dyDescent="0.25">
      <c r="A29" s="15" t="s">
        <v>92</v>
      </c>
      <c r="B29" s="15"/>
      <c r="C29" s="17">
        <v>0</v>
      </c>
      <c r="D29" s="17">
        <v>0</v>
      </c>
      <c r="E29" s="17">
        <v>0</v>
      </c>
      <c r="F29" s="17">
        <v>0</v>
      </c>
      <c r="G29" s="17">
        <v>0</v>
      </c>
      <c r="H29" s="17">
        <v>0</v>
      </c>
      <c r="I29" s="17">
        <v>0</v>
      </c>
      <c r="J29" s="17">
        <v>0</v>
      </c>
    </row>
    <row r="30" spans="1:12" s="11" customFormat="1" x14ac:dyDescent="0.25">
      <c r="A30" s="27" t="s">
        <v>93</v>
      </c>
      <c r="B30" s="27"/>
      <c r="C30" s="17">
        <v>0</v>
      </c>
      <c r="D30" s="17">
        <v>0</v>
      </c>
      <c r="E30" s="17">
        <v>0</v>
      </c>
      <c r="F30" s="17">
        <v>0</v>
      </c>
      <c r="G30" s="17">
        <v>0</v>
      </c>
      <c r="H30" s="17">
        <v>0</v>
      </c>
      <c r="I30" s="17">
        <v>0</v>
      </c>
      <c r="J30" s="17">
        <v>0</v>
      </c>
    </row>
    <row r="31" spans="1:12" s="11" customFormat="1" x14ac:dyDescent="0.25">
      <c r="A31" s="15" t="s">
        <v>94</v>
      </c>
      <c r="B31" s="15"/>
      <c r="C31" s="17">
        <v>0</v>
      </c>
      <c r="D31" s="17">
        <v>0</v>
      </c>
      <c r="E31" s="17">
        <v>0</v>
      </c>
      <c r="F31" s="17">
        <v>0</v>
      </c>
      <c r="G31" s="17">
        <v>0</v>
      </c>
      <c r="H31" s="17">
        <v>0</v>
      </c>
      <c r="I31" s="17">
        <v>0</v>
      </c>
      <c r="J31" s="17">
        <v>0</v>
      </c>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v>0</v>
      </c>
      <c r="D34" s="17">
        <v>0</v>
      </c>
      <c r="E34" s="17">
        <v>0</v>
      </c>
      <c r="F34" s="17">
        <v>0</v>
      </c>
      <c r="G34" s="17">
        <v>0</v>
      </c>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v>0</v>
      </c>
      <c r="D37" s="26">
        <v>0</v>
      </c>
      <c r="E37" s="26">
        <v>0</v>
      </c>
      <c r="F37" s="26">
        <v>0</v>
      </c>
      <c r="G37" s="26">
        <v>0</v>
      </c>
      <c r="H37" s="26">
        <v>0</v>
      </c>
      <c r="I37" s="26">
        <v>0</v>
      </c>
      <c r="J37" s="26">
        <v>0</v>
      </c>
    </row>
    <row r="38" spans="1:11" x14ac:dyDescent="0.25">
      <c r="A38" s="29" t="s">
        <v>96</v>
      </c>
      <c r="B38" s="29"/>
      <c r="C38" s="26">
        <v>0</v>
      </c>
      <c r="D38" s="26">
        <v>0</v>
      </c>
      <c r="E38" s="26">
        <v>0</v>
      </c>
      <c r="F38" s="26">
        <v>0</v>
      </c>
      <c r="G38" s="26">
        <v>0</v>
      </c>
      <c r="H38" s="26">
        <v>0</v>
      </c>
      <c r="I38" s="26">
        <v>0</v>
      </c>
      <c r="J38" s="26">
        <v>0</v>
      </c>
    </row>
    <row r="39" spans="1:11" x14ac:dyDescent="0.25">
      <c r="A39" s="31" t="s">
        <v>97</v>
      </c>
      <c r="B39" s="55"/>
      <c r="C39" s="26">
        <v>0</v>
      </c>
      <c r="D39" s="26">
        <v>0</v>
      </c>
      <c r="E39" s="26">
        <v>0</v>
      </c>
      <c r="F39" s="26">
        <v>0</v>
      </c>
      <c r="G39" s="26">
        <v>0</v>
      </c>
      <c r="H39" s="26">
        <v>0</v>
      </c>
      <c r="I39" s="26">
        <v>0</v>
      </c>
      <c r="J39" s="26">
        <v>0</v>
      </c>
    </row>
    <row r="40" spans="1:11" x14ac:dyDescent="0.25">
      <c r="A40" s="29" t="s">
        <v>98</v>
      </c>
      <c r="B40" s="29"/>
      <c r="C40" s="26">
        <v>0</v>
      </c>
      <c r="D40" s="26">
        <v>0</v>
      </c>
      <c r="E40" s="26">
        <v>0</v>
      </c>
      <c r="F40" s="26">
        <v>0</v>
      </c>
      <c r="G40" s="26">
        <v>0</v>
      </c>
      <c r="H40" s="26">
        <v>0</v>
      </c>
      <c r="I40" s="26">
        <v>0</v>
      </c>
      <c r="J40" s="26">
        <v>0</v>
      </c>
    </row>
    <row r="41" spans="1:11" x14ac:dyDescent="0.25">
      <c r="A41" s="31" t="s">
        <v>166</v>
      </c>
      <c r="B41" s="31"/>
      <c r="C41" s="26">
        <v>0</v>
      </c>
      <c r="D41" s="26">
        <v>0</v>
      </c>
      <c r="E41" s="26">
        <v>0</v>
      </c>
      <c r="F41" s="26">
        <v>0</v>
      </c>
      <c r="G41" s="26">
        <v>0</v>
      </c>
      <c r="H41" s="26">
        <v>0</v>
      </c>
      <c r="I41" s="26">
        <v>0</v>
      </c>
      <c r="J41" s="26">
        <v>0</v>
      </c>
    </row>
    <row r="42" spans="1:11" x14ac:dyDescent="0.25">
      <c r="A42" s="29" t="s">
        <v>99</v>
      </c>
      <c r="B42" s="24"/>
      <c r="C42" s="26">
        <v>0</v>
      </c>
      <c r="D42" s="26">
        <v>0</v>
      </c>
      <c r="E42" s="26">
        <v>0</v>
      </c>
      <c r="F42" s="26">
        <v>0</v>
      </c>
      <c r="G42" s="26">
        <v>0</v>
      </c>
      <c r="H42" s="26">
        <v>0</v>
      </c>
      <c r="I42" s="26">
        <v>0</v>
      </c>
      <c r="J42" s="26">
        <v>0</v>
      </c>
    </row>
    <row r="43" spans="1:11" x14ac:dyDescent="0.25">
      <c r="A43" s="31" t="s">
        <v>15</v>
      </c>
      <c r="B43" s="31"/>
      <c r="C43" s="26">
        <v>0</v>
      </c>
      <c r="D43" s="26">
        <v>0</v>
      </c>
      <c r="E43" s="26">
        <v>0</v>
      </c>
      <c r="F43" s="26">
        <v>0</v>
      </c>
      <c r="G43" s="26">
        <v>0</v>
      </c>
      <c r="H43" s="26">
        <v>0</v>
      </c>
      <c r="I43" s="26">
        <v>0</v>
      </c>
      <c r="J43" s="26">
        <v>0</v>
      </c>
    </row>
    <row r="44" spans="1:11" x14ac:dyDescent="0.25">
      <c r="A44" s="29" t="s">
        <v>16</v>
      </c>
      <c r="B44" s="24"/>
      <c r="C44" s="26">
        <v>0</v>
      </c>
      <c r="D44" s="26">
        <v>0</v>
      </c>
      <c r="E44" s="26">
        <v>0</v>
      </c>
      <c r="F44" s="26">
        <v>0</v>
      </c>
      <c r="G44" s="26">
        <v>0</v>
      </c>
      <c r="H44" s="26">
        <v>0</v>
      </c>
      <c r="I44" s="26">
        <v>0</v>
      </c>
      <c r="J44" s="26">
        <v>0</v>
      </c>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v>0</v>
      </c>
      <c r="D47" s="17">
        <v>0</v>
      </c>
      <c r="E47" s="17">
        <v>0</v>
      </c>
      <c r="F47" s="17">
        <v>0</v>
      </c>
      <c r="G47" s="17">
        <v>0</v>
      </c>
      <c r="H47" s="17">
        <v>0</v>
      </c>
      <c r="I47" s="17">
        <v>0</v>
      </c>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v>0</v>
      </c>
      <c r="D50" s="17">
        <v>0</v>
      </c>
      <c r="E50" s="17">
        <v>0</v>
      </c>
      <c r="F50" s="17">
        <v>0</v>
      </c>
      <c r="G50" s="17">
        <v>0</v>
      </c>
      <c r="H50" s="17">
        <v>0</v>
      </c>
      <c r="I50" s="17">
        <v>0</v>
      </c>
      <c r="J50" s="17">
        <v>0</v>
      </c>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v>181</v>
      </c>
      <c r="D54" s="17">
        <v>162</v>
      </c>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v>0</v>
      </c>
      <c r="D57" s="26">
        <v>0</v>
      </c>
      <c r="I57"/>
      <c r="J57"/>
      <c r="K57"/>
    </row>
    <row r="58" spans="1:13" x14ac:dyDescent="0.25">
      <c r="A58" s="15" t="s">
        <v>104</v>
      </c>
      <c r="B58" s="10"/>
      <c r="C58" s="26">
        <v>0</v>
      </c>
      <c r="D58" s="26">
        <v>0</v>
      </c>
      <c r="I58"/>
      <c r="J58"/>
      <c r="K58"/>
    </row>
    <row r="59" spans="1:13" x14ac:dyDescent="0.25">
      <c r="A59" s="27" t="s">
        <v>105</v>
      </c>
      <c r="B59" s="9"/>
      <c r="C59" s="26">
        <v>0</v>
      </c>
      <c r="D59" s="26">
        <v>0</v>
      </c>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v>22</v>
      </c>
      <c r="D62" s="26">
        <v>2</v>
      </c>
      <c r="E62" s="26">
        <v>62</v>
      </c>
      <c r="F62" s="26">
        <v>55</v>
      </c>
      <c r="G62" s="26">
        <v>0</v>
      </c>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c r="D65" s="26"/>
      <c r="E65" s="26"/>
      <c r="F65" s="26"/>
      <c r="G65" s="26"/>
      <c r="H65" s="100"/>
      <c r="I65" s="100"/>
    </row>
    <row r="66" spans="1:11" ht="31.5" customHeight="1" x14ac:dyDescent="0.25">
      <c r="A66" s="226" t="s">
        <v>160</v>
      </c>
      <c r="B66" s="227"/>
      <c r="C66" s="227"/>
      <c r="D66" s="228"/>
      <c r="E66" s="26"/>
      <c r="F66" s="26"/>
      <c r="G66" s="99"/>
      <c r="H66" s="101"/>
      <c r="I66" s="102"/>
    </row>
    <row r="67" spans="1:11" ht="50.25" customHeight="1" x14ac:dyDescent="0.25">
      <c r="A67" s="229" t="s">
        <v>165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v>8</v>
      </c>
      <c r="D70" s="26">
        <v>3</v>
      </c>
      <c r="E70" s="17">
        <v>11</v>
      </c>
      <c r="F70" s="17">
        <v>16.5</v>
      </c>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v>43</v>
      </c>
      <c r="D73" s="17">
        <v>43</v>
      </c>
      <c r="E73" s="17">
        <v>254</v>
      </c>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v>7</v>
      </c>
      <c r="D76" s="17">
        <v>0</v>
      </c>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v>10</v>
      </c>
      <c r="D79" s="26">
        <v>9</v>
      </c>
      <c r="E79" s="26">
        <v>0</v>
      </c>
      <c r="F79" s="26">
        <v>16</v>
      </c>
      <c r="G79" s="26">
        <v>12</v>
      </c>
      <c r="H79" s="26">
        <v>0</v>
      </c>
      <c r="I79" s="26">
        <v>0</v>
      </c>
      <c r="J79" s="26">
        <v>0</v>
      </c>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v>0</v>
      </c>
      <c r="D82" s="26">
        <v>0</v>
      </c>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v>0</v>
      </c>
      <c r="D85" s="26">
        <v>0</v>
      </c>
      <c r="E85" s="26">
        <v>0</v>
      </c>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12</v>
      </c>
      <c r="D98" s="115">
        <f>SUM(D26:D31)</f>
        <v>11</v>
      </c>
      <c r="E98" s="115">
        <f>SUM(E26:E31)</f>
        <v>14</v>
      </c>
      <c r="F98" s="115"/>
      <c r="G98" s="115">
        <f>SUM(F26:F31)</f>
        <v>188</v>
      </c>
      <c r="H98" s="115">
        <f>SUM(G26:G31)</f>
        <v>188</v>
      </c>
      <c r="I98" s="115"/>
      <c r="J98" s="115">
        <f>SUM(H26:H31)</f>
        <v>11</v>
      </c>
      <c r="K98" s="115">
        <f>SUM(I26:I31)</f>
        <v>16.5</v>
      </c>
      <c r="L98" s="115">
        <f>SUM(J26:J31)</f>
        <v>27</v>
      </c>
      <c r="M98" s="116">
        <f>G98+J98</f>
        <v>199</v>
      </c>
      <c r="N98" s="116">
        <f>H98+K98</f>
        <v>204.5</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12</v>
      </c>
      <c r="D100" s="115">
        <f t="shared" ref="D100:L100" si="1">SUM(D98:D99)</f>
        <v>11</v>
      </c>
      <c r="E100" s="115">
        <f t="shared" si="1"/>
        <v>14</v>
      </c>
      <c r="F100" s="115"/>
      <c r="G100" s="115">
        <f t="shared" si="1"/>
        <v>188</v>
      </c>
      <c r="H100" s="115">
        <f t="shared" si="1"/>
        <v>188</v>
      </c>
      <c r="I100" s="115"/>
      <c r="J100" s="115">
        <f t="shared" si="1"/>
        <v>11</v>
      </c>
      <c r="K100" s="115">
        <f t="shared" si="1"/>
        <v>16.5</v>
      </c>
      <c r="L100" s="115">
        <f t="shared" si="1"/>
        <v>27</v>
      </c>
      <c r="M100" s="116">
        <f t="shared" si="0"/>
        <v>199</v>
      </c>
      <c r="N100" s="116">
        <f t="shared" si="0"/>
        <v>204.5</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181</v>
      </c>
      <c r="D104" s="115">
        <f>D54</f>
        <v>162</v>
      </c>
      <c r="E104" s="115">
        <f>D104</f>
        <v>162</v>
      </c>
      <c r="F104" s="115"/>
      <c r="G104" s="115"/>
      <c r="H104" s="115"/>
      <c r="I104" s="115"/>
      <c r="J104" s="115"/>
      <c r="K104" s="115"/>
      <c r="L104" s="115"/>
      <c r="M104" s="116">
        <f t="shared" si="0"/>
        <v>0</v>
      </c>
      <c r="N104" s="116">
        <f t="shared" si="0"/>
        <v>0</v>
      </c>
    </row>
    <row r="105" spans="1:14" x14ac:dyDescent="0.25">
      <c r="A105" s="118" t="s">
        <v>181</v>
      </c>
      <c r="B105" s="118"/>
      <c r="C105" s="119">
        <f>SUM(C100:C104)</f>
        <v>193</v>
      </c>
      <c r="D105" s="119">
        <f t="shared" ref="D105:L105" si="2">SUM(D100:D104)</f>
        <v>173</v>
      </c>
      <c r="E105" s="119">
        <f t="shared" si="2"/>
        <v>176</v>
      </c>
      <c r="F105" s="119">
        <f t="shared" si="2"/>
        <v>0</v>
      </c>
      <c r="G105" s="119">
        <f t="shared" si="2"/>
        <v>188</v>
      </c>
      <c r="H105" s="119">
        <f t="shared" si="2"/>
        <v>188</v>
      </c>
      <c r="I105" s="119"/>
      <c r="J105" s="119">
        <f t="shared" si="2"/>
        <v>11</v>
      </c>
      <c r="K105" s="119">
        <f t="shared" si="2"/>
        <v>16.5</v>
      </c>
      <c r="L105" s="119">
        <f t="shared" si="2"/>
        <v>27</v>
      </c>
      <c r="M105" s="120">
        <f t="shared" si="0"/>
        <v>199</v>
      </c>
      <c r="N105" s="120">
        <f t="shared" si="0"/>
        <v>204.5</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30</v>
      </c>
      <c r="D109" s="119"/>
      <c r="E109" s="119">
        <f>C65</f>
        <v>0</v>
      </c>
      <c r="F109" s="119">
        <f>D62+D70</f>
        <v>5</v>
      </c>
      <c r="G109" s="119">
        <f>E62+H65</f>
        <v>62</v>
      </c>
      <c r="H109" s="119">
        <f>F62+I65</f>
        <v>55</v>
      </c>
      <c r="I109" s="119"/>
      <c r="J109" s="119">
        <f>E65+E70</f>
        <v>11</v>
      </c>
      <c r="K109" s="119">
        <f>F65+G65+F70</f>
        <v>16.5</v>
      </c>
      <c r="L109" s="119">
        <f>D65</f>
        <v>0</v>
      </c>
      <c r="M109" s="120">
        <f t="shared" si="0"/>
        <v>73</v>
      </c>
      <c r="N109" s="120">
        <f t="shared" si="0"/>
        <v>71.5</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17</v>
      </c>
      <c r="D111" s="119">
        <f>D79+C76</f>
        <v>16</v>
      </c>
      <c r="E111" s="119">
        <f>E79+C76</f>
        <v>7</v>
      </c>
      <c r="F111" s="119"/>
      <c r="G111" s="119">
        <f>F79</f>
        <v>16</v>
      </c>
      <c r="H111" s="119">
        <f>G79</f>
        <v>12</v>
      </c>
      <c r="I111" s="119">
        <f>D76+D82</f>
        <v>0</v>
      </c>
      <c r="J111" s="119">
        <f>H79</f>
        <v>0</v>
      </c>
      <c r="K111" s="119">
        <f>I79</f>
        <v>0</v>
      </c>
      <c r="L111" s="119">
        <f>J79</f>
        <v>0</v>
      </c>
      <c r="M111" s="120">
        <f t="shared" si="0"/>
        <v>16</v>
      </c>
      <c r="N111" s="120">
        <f t="shared" si="0"/>
        <v>12</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43</v>
      </c>
      <c r="D113" s="119">
        <f>D73</f>
        <v>43</v>
      </c>
      <c r="E113" s="119">
        <f>D73</f>
        <v>43</v>
      </c>
      <c r="F113" s="119"/>
      <c r="G113" s="119">
        <f>E73</f>
        <v>254</v>
      </c>
      <c r="H113" s="119">
        <f>E73</f>
        <v>254</v>
      </c>
      <c r="I113" s="119"/>
      <c r="J113" s="119"/>
      <c r="K113" s="119"/>
      <c r="L113" s="119"/>
      <c r="M113" s="120">
        <f t="shared" si="0"/>
        <v>254</v>
      </c>
      <c r="N113" s="120">
        <f t="shared" si="0"/>
        <v>254</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283</v>
      </c>
      <c r="D119" s="124">
        <f t="shared" ref="D119:N119" si="5">D105+D107+D109+D111+D113+D115+D117</f>
        <v>232</v>
      </c>
      <c r="E119" s="124">
        <f t="shared" si="5"/>
        <v>226</v>
      </c>
      <c r="F119" s="124">
        <f t="shared" si="5"/>
        <v>5</v>
      </c>
      <c r="G119" s="124">
        <f t="shared" si="5"/>
        <v>520</v>
      </c>
      <c r="H119" s="124">
        <f t="shared" si="5"/>
        <v>509</v>
      </c>
      <c r="I119" s="124">
        <f t="shared" si="5"/>
        <v>0</v>
      </c>
      <c r="J119" s="124">
        <f t="shared" si="5"/>
        <v>22</v>
      </c>
      <c r="K119" s="124">
        <f t="shared" si="5"/>
        <v>33</v>
      </c>
      <c r="L119" s="124">
        <f t="shared" si="5"/>
        <v>27</v>
      </c>
      <c r="M119" s="124">
        <f t="shared" si="5"/>
        <v>542</v>
      </c>
      <c r="N119" s="124">
        <f t="shared" si="5"/>
        <v>542</v>
      </c>
    </row>
    <row r="120" spans="1:14" ht="30.75" thickBot="1" x14ac:dyDescent="0.3">
      <c r="A120" s="7"/>
      <c r="H120" s="125" t="s">
        <v>189</v>
      </c>
      <c r="I120" s="126">
        <f>C22</f>
        <v>2543</v>
      </c>
    </row>
    <row r="121" spans="1:14" ht="30.75" thickBot="1" x14ac:dyDescent="0.3">
      <c r="A121" s="7"/>
      <c r="H121" s="125" t="s">
        <v>190</v>
      </c>
      <c r="I121" s="127">
        <f>SUM(I119:I120)</f>
        <v>2543</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91" workbookViewId="0">
      <selection activeCell="B89" sqref="B89"/>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267</v>
      </c>
      <c r="C2" s="221"/>
      <c r="D2" s="221"/>
      <c r="E2" s="221"/>
      <c r="F2" s="222"/>
    </row>
    <row r="3" spans="1:11" ht="13.5" customHeight="1" thickBot="1" x14ac:dyDescent="0.35">
      <c r="A3" s="3"/>
      <c r="B3" s="2"/>
      <c r="C3" s="2"/>
    </row>
    <row r="4" spans="1:11" ht="16.5" thickBot="1" x14ac:dyDescent="0.3">
      <c r="A4" s="6" t="s">
        <v>1</v>
      </c>
      <c r="B4" s="217" t="s">
        <v>268</v>
      </c>
      <c r="C4" s="218"/>
      <c r="D4" s="63" t="s">
        <v>2</v>
      </c>
      <c r="E4" s="79">
        <v>42265</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c r="D17" s="4"/>
      <c r="E17" s="4"/>
      <c r="F17" s="4"/>
      <c r="G17" s="4"/>
      <c r="K17"/>
    </row>
    <row r="18" spans="1:12" x14ac:dyDescent="0.25">
      <c r="A18" s="57" t="s">
        <v>152</v>
      </c>
      <c r="B18" s="57"/>
      <c r="C18" s="17"/>
      <c r="D18" s="4"/>
      <c r="E18" s="4"/>
      <c r="F18" s="4"/>
      <c r="G18" s="4"/>
      <c r="K18"/>
    </row>
    <row r="19" spans="1:12" x14ac:dyDescent="0.25">
      <c r="A19" s="56" t="s">
        <v>51</v>
      </c>
      <c r="B19" s="56"/>
      <c r="C19" s="17"/>
      <c r="D19" s="4"/>
      <c r="E19" s="4"/>
      <c r="F19" s="4"/>
      <c r="G19" s="4"/>
      <c r="K19"/>
    </row>
    <row r="20" spans="1:12" x14ac:dyDescent="0.25">
      <c r="A20" s="57" t="s">
        <v>41</v>
      </c>
      <c r="B20" s="57"/>
      <c r="C20" s="17"/>
      <c r="D20" s="4"/>
      <c r="E20" s="4"/>
      <c r="F20" s="4"/>
      <c r="G20" s="4"/>
      <c r="K20"/>
    </row>
    <row r="21" spans="1:12" x14ac:dyDescent="0.25">
      <c r="A21" s="56" t="s">
        <v>49</v>
      </c>
      <c r="B21" s="56"/>
      <c r="C21" s="81"/>
      <c r="D21" s="4"/>
      <c r="E21" s="4"/>
      <c r="F21" s="4"/>
      <c r="G21" s="4"/>
      <c r="K21"/>
    </row>
    <row r="22" spans="1:12" s="11" customFormat="1" x14ac:dyDescent="0.25">
      <c r="A22" s="35"/>
      <c r="B22" s="83" t="s">
        <v>50</v>
      </c>
      <c r="C22" s="82">
        <f>SUM(C17:C21)</f>
        <v>0</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c r="D26" s="17"/>
      <c r="E26" s="17"/>
      <c r="F26" s="17"/>
      <c r="G26" s="17"/>
      <c r="H26" s="17"/>
      <c r="I26" s="17"/>
      <c r="J26" s="17"/>
      <c r="L26" s="11">
        <f>G26+I26</f>
        <v>0</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35">
        <v>42</v>
      </c>
      <c r="D29" s="135">
        <v>42</v>
      </c>
      <c r="E29" s="135">
        <v>46</v>
      </c>
      <c r="F29" s="136">
        <v>2087</v>
      </c>
      <c r="G29" s="135">
        <v>1055.01</v>
      </c>
      <c r="H29" s="135">
        <v>21</v>
      </c>
      <c r="I29" s="135">
        <v>21</v>
      </c>
      <c r="J29" s="135">
        <v>84</v>
      </c>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c r="D54" s="17"/>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129">
        <v>63</v>
      </c>
      <c r="D62" s="129">
        <v>4</v>
      </c>
      <c r="E62" s="129">
        <v>83</v>
      </c>
      <c r="F62" s="129">
        <v>140.5</v>
      </c>
      <c r="G62" s="129">
        <v>0</v>
      </c>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129">
        <v>142</v>
      </c>
      <c r="D65" s="129">
        <v>258</v>
      </c>
      <c r="E65" s="129">
        <v>16</v>
      </c>
      <c r="F65" s="129">
        <v>32.5</v>
      </c>
      <c r="G65" s="129">
        <v>0</v>
      </c>
      <c r="H65" s="133">
        <v>0</v>
      </c>
      <c r="I65" s="133">
        <v>0</v>
      </c>
    </row>
    <row r="66" spans="1:11" ht="31.5" customHeight="1" x14ac:dyDescent="0.25">
      <c r="A66" s="226" t="s">
        <v>160</v>
      </c>
      <c r="B66" s="227"/>
      <c r="C66" s="227"/>
      <c r="D66" s="228"/>
      <c r="E66" s="26"/>
      <c r="F66" s="26"/>
      <c r="G66" s="99"/>
      <c r="H66" s="101"/>
      <c r="I66" s="102"/>
    </row>
    <row r="67" spans="1:11" ht="50.25" customHeight="1" x14ac:dyDescent="0.25">
      <c r="A67" s="229" t="s">
        <v>165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129">
        <v>48</v>
      </c>
      <c r="D70" s="129">
        <v>13</v>
      </c>
      <c r="E70" s="135">
        <v>0</v>
      </c>
      <c r="F70" s="135">
        <v>0</v>
      </c>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c r="D73" s="17"/>
      <c r="E73" s="17"/>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42</v>
      </c>
      <c r="D98" s="115">
        <f>SUM(D26:D31)</f>
        <v>42</v>
      </c>
      <c r="E98" s="115">
        <f>SUM(E26:E31)</f>
        <v>46</v>
      </c>
      <c r="F98" s="115"/>
      <c r="G98" s="115">
        <f>SUM(F26:F31)</f>
        <v>2087</v>
      </c>
      <c r="H98" s="115">
        <f>SUM(G26:G31)</f>
        <v>1055.01</v>
      </c>
      <c r="I98" s="115"/>
      <c r="J98" s="115">
        <f>SUM(H26:H31)</f>
        <v>21</v>
      </c>
      <c r="K98" s="115">
        <f>SUM(I26:I31)</f>
        <v>21</v>
      </c>
      <c r="L98" s="115">
        <f>SUM(J26:J31)</f>
        <v>84</v>
      </c>
      <c r="M98" s="116">
        <f>G98+J98</f>
        <v>2108</v>
      </c>
      <c r="N98" s="116">
        <f>H98+K98</f>
        <v>1076.01</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42</v>
      </c>
      <c r="D100" s="115">
        <f t="shared" ref="D100:L100" si="1">SUM(D98:D99)</f>
        <v>42</v>
      </c>
      <c r="E100" s="115">
        <f t="shared" si="1"/>
        <v>46</v>
      </c>
      <c r="F100" s="115"/>
      <c r="G100" s="115">
        <f t="shared" si="1"/>
        <v>2087</v>
      </c>
      <c r="H100" s="115">
        <f t="shared" si="1"/>
        <v>1055.01</v>
      </c>
      <c r="I100" s="115"/>
      <c r="J100" s="115">
        <f t="shared" si="1"/>
        <v>21</v>
      </c>
      <c r="K100" s="115">
        <f t="shared" si="1"/>
        <v>21</v>
      </c>
      <c r="L100" s="115">
        <f t="shared" si="1"/>
        <v>84</v>
      </c>
      <c r="M100" s="116">
        <f t="shared" si="0"/>
        <v>2108</v>
      </c>
      <c r="N100" s="116">
        <f t="shared" si="0"/>
        <v>1076.01</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42</v>
      </c>
      <c r="D105" s="119">
        <f t="shared" ref="D105:L105" si="2">SUM(D100:D104)</f>
        <v>42</v>
      </c>
      <c r="E105" s="119">
        <f t="shared" si="2"/>
        <v>46</v>
      </c>
      <c r="F105" s="119">
        <f t="shared" si="2"/>
        <v>0</v>
      </c>
      <c r="G105" s="119">
        <f t="shared" si="2"/>
        <v>2087</v>
      </c>
      <c r="H105" s="119">
        <f t="shared" si="2"/>
        <v>1055.01</v>
      </c>
      <c r="I105" s="119"/>
      <c r="J105" s="119">
        <f t="shared" si="2"/>
        <v>21</v>
      </c>
      <c r="K105" s="119">
        <f t="shared" si="2"/>
        <v>21</v>
      </c>
      <c r="L105" s="119">
        <f t="shared" si="2"/>
        <v>84</v>
      </c>
      <c r="M105" s="120">
        <f t="shared" si="0"/>
        <v>2108</v>
      </c>
      <c r="N105" s="120">
        <f t="shared" si="0"/>
        <v>1076.01</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111</v>
      </c>
      <c r="D109" s="119"/>
      <c r="E109" s="119">
        <f>C65</f>
        <v>142</v>
      </c>
      <c r="F109" s="119">
        <f>D62+D70</f>
        <v>17</v>
      </c>
      <c r="G109" s="119">
        <f>E62+H65</f>
        <v>83</v>
      </c>
      <c r="H109" s="119">
        <f>F62+I65</f>
        <v>140.5</v>
      </c>
      <c r="I109" s="119"/>
      <c r="J109" s="119">
        <f>E65+E70</f>
        <v>16</v>
      </c>
      <c r="K109" s="119">
        <f>F65+G65+F70</f>
        <v>32.5</v>
      </c>
      <c r="L109" s="119">
        <f>D65</f>
        <v>258</v>
      </c>
      <c r="M109" s="120">
        <f t="shared" si="0"/>
        <v>99</v>
      </c>
      <c r="N109" s="120">
        <f t="shared" si="0"/>
        <v>173</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0</v>
      </c>
      <c r="D113" s="119">
        <f>D73</f>
        <v>0</v>
      </c>
      <c r="E113" s="119">
        <f>D73</f>
        <v>0</v>
      </c>
      <c r="F113" s="119"/>
      <c r="G113" s="119">
        <f>E73</f>
        <v>0</v>
      </c>
      <c r="H113" s="119">
        <f>E73</f>
        <v>0</v>
      </c>
      <c r="I113" s="119"/>
      <c r="J113" s="119"/>
      <c r="K113" s="119"/>
      <c r="L113" s="119"/>
      <c r="M113" s="120">
        <f t="shared" si="0"/>
        <v>0</v>
      </c>
      <c r="N113" s="120">
        <f t="shared" si="0"/>
        <v>0</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153</v>
      </c>
      <c r="D119" s="124">
        <f t="shared" ref="D119:N119" si="5">D105+D107+D109+D111+D113+D115+D117</f>
        <v>42</v>
      </c>
      <c r="E119" s="124">
        <f t="shared" si="5"/>
        <v>188</v>
      </c>
      <c r="F119" s="124">
        <f t="shared" si="5"/>
        <v>17</v>
      </c>
      <c r="G119" s="124">
        <f t="shared" si="5"/>
        <v>2170</v>
      </c>
      <c r="H119" s="124">
        <f t="shared" si="5"/>
        <v>1195.51</v>
      </c>
      <c r="I119" s="124">
        <f t="shared" si="5"/>
        <v>0</v>
      </c>
      <c r="J119" s="124">
        <f t="shared" si="5"/>
        <v>37</v>
      </c>
      <c r="K119" s="124">
        <f t="shared" si="5"/>
        <v>53.5</v>
      </c>
      <c r="L119" s="124">
        <f t="shared" si="5"/>
        <v>342</v>
      </c>
      <c r="M119" s="124">
        <f t="shared" si="5"/>
        <v>2207</v>
      </c>
      <c r="N119" s="124">
        <f t="shared" si="5"/>
        <v>1249.01</v>
      </c>
    </row>
    <row r="120" spans="1:14" ht="30.75" thickBot="1" x14ac:dyDescent="0.3">
      <c r="A120" s="7"/>
      <c r="H120" s="125" t="s">
        <v>189</v>
      </c>
      <c r="I120" s="126">
        <f>C22</f>
        <v>0</v>
      </c>
    </row>
    <row r="121" spans="1:14" ht="30.75" thickBot="1" x14ac:dyDescent="0.3">
      <c r="A121" s="7"/>
      <c r="H121" s="125" t="s">
        <v>190</v>
      </c>
      <c r="I121" s="127">
        <f>SUM(I119:I120)</f>
        <v>0</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100" workbookViewId="0">
      <selection activeCell="B89" sqref="B89"/>
    </sheetView>
  </sheetViews>
  <sheetFormatPr defaultColWidth="8.85546875" defaultRowHeight="15" x14ac:dyDescent="0.25"/>
  <cols>
    <col min="1" max="1" width="47.7109375" customWidth="1"/>
    <col min="2" max="2" width="21.425781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269</v>
      </c>
      <c r="C2" s="221"/>
      <c r="D2" s="221"/>
      <c r="E2" s="221"/>
      <c r="F2" s="222"/>
    </row>
    <row r="3" spans="1:11" ht="13.5" customHeight="1" thickBot="1" x14ac:dyDescent="0.35">
      <c r="A3" s="3"/>
      <c r="B3" s="2"/>
      <c r="C3" s="2"/>
    </row>
    <row r="4" spans="1:11" ht="16.5" thickBot="1" x14ac:dyDescent="0.3">
      <c r="A4" s="6" t="s">
        <v>1</v>
      </c>
      <c r="B4" s="217" t="s">
        <v>270</v>
      </c>
      <c r="C4" s="218"/>
      <c r="D4" s="63" t="s">
        <v>2</v>
      </c>
      <c r="E4" s="79">
        <v>42271</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c r="D17" s="4"/>
      <c r="E17" s="4"/>
      <c r="F17" s="4"/>
      <c r="G17" s="4"/>
      <c r="K17"/>
    </row>
    <row r="18" spans="1:12" x14ac:dyDescent="0.25">
      <c r="A18" s="57" t="s">
        <v>152</v>
      </c>
      <c r="B18" s="57"/>
      <c r="C18" s="17"/>
      <c r="D18" s="4"/>
      <c r="E18" s="4"/>
      <c r="F18" s="4"/>
      <c r="G18" s="4"/>
      <c r="K18"/>
    </row>
    <row r="19" spans="1:12" x14ac:dyDescent="0.25">
      <c r="A19" s="56" t="s">
        <v>51</v>
      </c>
      <c r="B19" s="56"/>
      <c r="C19" s="17"/>
      <c r="D19" s="4"/>
      <c r="E19" s="4"/>
      <c r="F19" s="4"/>
      <c r="G19" s="4"/>
      <c r="K19"/>
    </row>
    <row r="20" spans="1:12" x14ac:dyDescent="0.25">
      <c r="A20" s="57" t="s">
        <v>41</v>
      </c>
      <c r="B20" s="57"/>
      <c r="C20" s="17"/>
      <c r="D20" s="4"/>
      <c r="E20" s="4"/>
      <c r="F20" s="4"/>
      <c r="G20" s="4"/>
      <c r="K20"/>
    </row>
    <row r="21" spans="1:12" x14ac:dyDescent="0.25">
      <c r="A21" s="56" t="s">
        <v>49</v>
      </c>
      <c r="B21" s="56"/>
      <c r="C21" s="128">
        <v>1144</v>
      </c>
      <c r="D21" s="4"/>
      <c r="E21" s="4"/>
      <c r="F21" s="4"/>
      <c r="G21" s="4"/>
      <c r="K21"/>
    </row>
    <row r="22" spans="1:12" s="11" customFormat="1" x14ac:dyDescent="0.25">
      <c r="A22" s="35"/>
      <c r="B22" s="83" t="s">
        <v>50</v>
      </c>
      <c r="C22" s="82">
        <f>SUM(C17:C21)</f>
        <v>1144</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c r="D26" s="17"/>
      <c r="E26" s="17"/>
      <c r="F26" s="17"/>
      <c r="G26" s="17"/>
      <c r="H26" s="17"/>
      <c r="I26" s="17"/>
      <c r="J26" s="17"/>
      <c r="L26" s="11">
        <f>G26+I26</f>
        <v>0</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v>49</v>
      </c>
      <c r="D43" s="26">
        <v>30</v>
      </c>
      <c r="E43" s="26">
        <v>30</v>
      </c>
      <c r="F43" s="26"/>
      <c r="G43" s="26"/>
      <c r="H43" s="26">
        <v>8</v>
      </c>
      <c r="I43" s="26">
        <v>8</v>
      </c>
      <c r="J43" s="26">
        <v>158</v>
      </c>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v>198</v>
      </c>
      <c r="D47" s="17">
        <v>30</v>
      </c>
      <c r="E47" s="17">
        <v>30</v>
      </c>
      <c r="F47" s="17">
        <v>21</v>
      </c>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c r="D54" s="17"/>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v>511</v>
      </c>
      <c r="D62" s="26">
        <v>21</v>
      </c>
      <c r="E62" s="26">
        <v>97</v>
      </c>
      <c r="F62" s="26">
        <v>97</v>
      </c>
      <c r="G62" s="26"/>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137">
        <v>70</v>
      </c>
      <c r="D65" s="26">
        <v>70</v>
      </c>
      <c r="E65" s="26">
        <v>4</v>
      </c>
      <c r="F65" s="26">
        <v>9</v>
      </c>
      <c r="G65" s="26">
        <v>9</v>
      </c>
      <c r="H65" s="100"/>
      <c r="I65" s="100">
        <v>140</v>
      </c>
    </row>
    <row r="66" spans="1:11" ht="31.5" customHeight="1" x14ac:dyDescent="0.25">
      <c r="A66" s="226" t="s">
        <v>160</v>
      </c>
      <c r="B66" s="227"/>
      <c r="C66" s="227"/>
      <c r="D66" s="228"/>
      <c r="E66" s="26"/>
      <c r="F66" s="26"/>
      <c r="G66" s="99"/>
      <c r="H66" s="101"/>
      <c r="I66" s="102"/>
    </row>
    <row r="67" spans="1:11" ht="50.25" customHeight="1" x14ac:dyDescent="0.25">
      <c r="A67" s="229" t="s">
        <v>165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v>4</v>
      </c>
      <c r="D70" s="26">
        <v>3</v>
      </c>
      <c r="E70" s="17"/>
      <c r="F70" s="17"/>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c r="D73" s="17"/>
      <c r="E73" s="17"/>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v>55</v>
      </c>
      <c r="D76" s="17">
        <v>5059</v>
      </c>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271</v>
      </c>
      <c r="B89" s="57"/>
      <c r="C89" s="26">
        <v>17</v>
      </c>
      <c r="D89" s="26">
        <v>17</v>
      </c>
      <c r="E89" s="26">
        <v>17</v>
      </c>
      <c r="F89" s="26">
        <v>5</v>
      </c>
      <c r="G89" s="26"/>
      <c r="H89" s="26"/>
      <c r="I89" s="26"/>
      <c r="J89" s="26"/>
    </row>
    <row r="90" spans="1:12" x14ac:dyDescent="0.25">
      <c r="A90" s="56" t="s">
        <v>272</v>
      </c>
      <c r="B90" s="95"/>
      <c r="C90" s="26">
        <v>129</v>
      </c>
      <c r="D90" s="26"/>
      <c r="E90" s="26">
        <v>34</v>
      </c>
      <c r="F90" s="26">
        <v>6</v>
      </c>
      <c r="G90" s="26"/>
      <c r="H90" s="26"/>
      <c r="I90" s="26"/>
      <c r="J90" s="26"/>
    </row>
    <row r="91" spans="1:12" x14ac:dyDescent="0.25">
      <c r="A91" s="57" t="s">
        <v>273</v>
      </c>
      <c r="B91" s="97"/>
      <c r="C91" s="26">
        <v>260</v>
      </c>
      <c r="D91" s="26">
        <v>260</v>
      </c>
      <c r="E91" s="26">
        <v>260</v>
      </c>
      <c r="F91" s="26">
        <v>9</v>
      </c>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0</v>
      </c>
      <c r="D98" s="115">
        <f>SUM(D26:D31)</f>
        <v>0</v>
      </c>
      <c r="E98" s="115">
        <f>SUM(E26:E31)</f>
        <v>0</v>
      </c>
      <c r="F98" s="115"/>
      <c r="G98" s="115">
        <f>SUM(F26:F31)</f>
        <v>0</v>
      </c>
      <c r="H98" s="115">
        <f>SUM(G26:G31)</f>
        <v>0</v>
      </c>
      <c r="I98" s="115"/>
      <c r="J98" s="115">
        <f>SUM(H26:H31)</f>
        <v>0</v>
      </c>
      <c r="K98" s="115">
        <f>SUM(I26:I31)</f>
        <v>0</v>
      </c>
      <c r="L98" s="115">
        <f>SUM(J26:J31)</f>
        <v>0</v>
      </c>
      <c r="M98" s="116">
        <f>G98+J98</f>
        <v>0</v>
      </c>
      <c r="N98" s="116">
        <f>H98+K98</f>
        <v>0</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0</v>
      </c>
      <c r="D100" s="115">
        <f t="shared" ref="D100:L100" si="1">SUM(D98:D99)</f>
        <v>0</v>
      </c>
      <c r="E100" s="115">
        <f t="shared" si="1"/>
        <v>0</v>
      </c>
      <c r="F100" s="115"/>
      <c r="G100" s="115">
        <f t="shared" si="1"/>
        <v>0</v>
      </c>
      <c r="H100" s="115">
        <f t="shared" si="1"/>
        <v>0</v>
      </c>
      <c r="I100" s="115"/>
      <c r="J100" s="115">
        <f t="shared" si="1"/>
        <v>0</v>
      </c>
      <c r="K100" s="115">
        <f t="shared" si="1"/>
        <v>0</v>
      </c>
      <c r="L100" s="115">
        <f t="shared" si="1"/>
        <v>0</v>
      </c>
      <c r="M100" s="116">
        <f t="shared" si="0"/>
        <v>0</v>
      </c>
      <c r="N100" s="116">
        <f t="shared" si="0"/>
        <v>0</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49</v>
      </c>
      <c r="D102" s="115">
        <f>SUM(D37:D44)</f>
        <v>30</v>
      </c>
      <c r="E102" s="115">
        <f>SUM(E37:E44)</f>
        <v>30</v>
      </c>
      <c r="F102" s="115"/>
      <c r="G102" s="115">
        <f>SUM(F37:F44)</f>
        <v>0</v>
      </c>
      <c r="H102" s="115">
        <f>SUM(G37:G44)</f>
        <v>0</v>
      </c>
      <c r="I102" s="115"/>
      <c r="J102" s="115">
        <f>SUM(H37:H44)</f>
        <v>8</v>
      </c>
      <c r="K102" s="115">
        <f>SUM(I37:I44)</f>
        <v>8</v>
      </c>
      <c r="L102" s="115">
        <f>SUM(J37:J44)</f>
        <v>158</v>
      </c>
      <c r="M102" s="116">
        <f t="shared" si="0"/>
        <v>8</v>
      </c>
      <c r="N102" s="116">
        <f t="shared" si="0"/>
        <v>8</v>
      </c>
    </row>
    <row r="103" spans="1:14" x14ac:dyDescent="0.25">
      <c r="A103" s="117" t="s">
        <v>179</v>
      </c>
      <c r="C103" s="115">
        <f>C47</f>
        <v>198</v>
      </c>
      <c r="D103" s="115">
        <f>D47</f>
        <v>30</v>
      </c>
      <c r="E103" s="115">
        <f>E47</f>
        <v>30</v>
      </c>
      <c r="F103" s="115">
        <f>F47</f>
        <v>21</v>
      </c>
      <c r="G103" s="115"/>
      <c r="H103" s="115"/>
      <c r="I103" s="115"/>
      <c r="J103" s="115">
        <f>G47</f>
        <v>0</v>
      </c>
      <c r="K103" s="115">
        <f>H47</f>
        <v>0</v>
      </c>
      <c r="L103" s="115">
        <f>I47</f>
        <v>0</v>
      </c>
      <c r="M103" s="116">
        <f t="shared" si="0"/>
        <v>0</v>
      </c>
      <c r="N103" s="116">
        <f t="shared" si="0"/>
        <v>0</v>
      </c>
    </row>
    <row r="104" spans="1:14" x14ac:dyDescent="0.25">
      <c r="A104" s="117" t="s">
        <v>180</v>
      </c>
      <c r="C104" s="115">
        <f>C54</f>
        <v>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247</v>
      </c>
      <c r="D105" s="119">
        <f t="shared" ref="D105:L105" si="2">SUM(D100:D104)</f>
        <v>60</v>
      </c>
      <c r="E105" s="119">
        <f t="shared" si="2"/>
        <v>60</v>
      </c>
      <c r="F105" s="119">
        <f t="shared" si="2"/>
        <v>21</v>
      </c>
      <c r="G105" s="119">
        <f t="shared" si="2"/>
        <v>0</v>
      </c>
      <c r="H105" s="119">
        <f t="shared" si="2"/>
        <v>0</v>
      </c>
      <c r="I105" s="119"/>
      <c r="J105" s="119">
        <f t="shared" si="2"/>
        <v>8</v>
      </c>
      <c r="K105" s="119">
        <f t="shared" si="2"/>
        <v>8</v>
      </c>
      <c r="L105" s="119">
        <f t="shared" si="2"/>
        <v>158</v>
      </c>
      <c r="M105" s="120">
        <f t="shared" si="0"/>
        <v>8</v>
      </c>
      <c r="N105" s="120">
        <f t="shared" si="0"/>
        <v>8</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515</v>
      </c>
      <c r="D109" s="119"/>
      <c r="E109" s="119">
        <f>C65</f>
        <v>70</v>
      </c>
      <c r="F109" s="119">
        <f>D62+D70</f>
        <v>24</v>
      </c>
      <c r="G109" s="119">
        <f>E62+H65</f>
        <v>97</v>
      </c>
      <c r="H109" s="119">
        <f>F62+I65</f>
        <v>237</v>
      </c>
      <c r="I109" s="119"/>
      <c r="J109" s="119">
        <f>E65+E70</f>
        <v>4</v>
      </c>
      <c r="K109" s="119">
        <f>F65+G65+F70</f>
        <v>18</v>
      </c>
      <c r="L109" s="119">
        <f>D65</f>
        <v>70</v>
      </c>
      <c r="M109" s="120">
        <f t="shared" si="0"/>
        <v>101</v>
      </c>
      <c r="N109" s="120">
        <f t="shared" si="0"/>
        <v>255</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55</v>
      </c>
      <c r="D111" s="119">
        <f>D79+C76</f>
        <v>55</v>
      </c>
      <c r="E111" s="119">
        <f>E79+C76</f>
        <v>55</v>
      </c>
      <c r="F111" s="119"/>
      <c r="G111" s="119">
        <f>F79</f>
        <v>0</v>
      </c>
      <c r="H111" s="119">
        <f>G79</f>
        <v>0</v>
      </c>
      <c r="I111" s="119">
        <f>D76+D82</f>
        <v>5059</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0</v>
      </c>
      <c r="D113" s="119">
        <f>D73</f>
        <v>0</v>
      </c>
      <c r="E113" s="119">
        <f>D73</f>
        <v>0</v>
      </c>
      <c r="F113" s="119"/>
      <c r="G113" s="119">
        <f>E73</f>
        <v>0</v>
      </c>
      <c r="H113" s="119">
        <f>E73</f>
        <v>0</v>
      </c>
      <c r="I113" s="119"/>
      <c r="J113" s="119"/>
      <c r="K113" s="119"/>
      <c r="L113" s="119"/>
      <c r="M113" s="120">
        <f t="shared" si="0"/>
        <v>0</v>
      </c>
      <c r="N113" s="120">
        <f t="shared" si="0"/>
        <v>0</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406</v>
      </c>
      <c r="D117" s="119">
        <f>SUM(D89:D96)</f>
        <v>277</v>
      </c>
      <c r="E117" s="119">
        <f>SUM(E89:E96)</f>
        <v>311</v>
      </c>
      <c r="F117" s="119">
        <f>SUM(F89:F96)</f>
        <v>20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1223</v>
      </c>
      <c r="D119" s="124">
        <f t="shared" ref="D119:N119" si="5">D105+D107+D109+D111+D113+D115+D117</f>
        <v>392</v>
      </c>
      <c r="E119" s="124">
        <f t="shared" si="5"/>
        <v>496</v>
      </c>
      <c r="F119" s="124">
        <f t="shared" si="5"/>
        <v>65</v>
      </c>
      <c r="G119" s="124">
        <f t="shared" si="5"/>
        <v>97</v>
      </c>
      <c r="H119" s="124">
        <f t="shared" si="5"/>
        <v>237</v>
      </c>
      <c r="I119" s="124">
        <f t="shared" si="5"/>
        <v>5059</v>
      </c>
      <c r="J119" s="124">
        <f t="shared" si="5"/>
        <v>12</v>
      </c>
      <c r="K119" s="124">
        <f t="shared" si="5"/>
        <v>26</v>
      </c>
      <c r="L119" s="124">
        <f t="shared" si="5"/>
        <v>228</v>
      </c>
      <c r="M119" s="124">
        <f t="shared" si="5"/>
        <v>109</v>
      </c>
      <c r="N119" s="124">
        <f t="shared" si="5"/>
        <v>263</v>
      </c>
    </row>
    <row r="120" spans="1:14" ht="30.75" thickBot="1" x14ac:dyDescent="0.3">
      <c r="A120" s="7"/>
      <c r="H120" s="125" t="s">
        <v>189</v>
      </c>
      <c r="I120" s="126">
        <f>C22</f>
        <v>1144</v>
      </c>
    </row>
    <row r="121" spans="1:14" ht="30.75" thickBot="1" x14ac:dyDescent="0.3">
      <c r="A121" s="7"/>
      <c r="H121" s="125" t="s">
        <v>190</v>
      </c>
      <c r="I121" s="127">
        <f>SUM(I119:I120)</f>
        <v>6203</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0"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79" workbookViewId="0">
      <selection activeCell="B89" sqref="B89"/>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276</v>
      </c>
      <c r="C2" s="221"/>
      <c r="D2" s="221"/>
      <c r="E2" s="221"/>
      <c r="F2" s="222"/>
    </row>
    <row r="3" spans="1:11" ht="13.5" customHeight="1" thickBot="1" x14ac:dyDescent="0.35">
      <c r="A3" s="3"/>
      <c r="B3" s="2"/>
      <c r="C3" s="2"/>
    </row>
    <row r="4" spans="1:11" ht="16.5" thickBot="1" x14ac:dyDescent="0.3">
      <c r="A4" s="6" t="s">
        <v>1</v>
      </c>
      <c r="B4" s="217" t="s">
        <v>277</v>
      </c>
      <c r="C4" s="218"/>
      <c r="D4" s="63" t="s">
        <v>2</v>
      </c>
      <c r="E4" s="79" t="s">
        <v>278</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c r="D17" s="4"/>
      <c r="E17" s="4"/>
      <c r="F17" s="4"/>
      <c r="G17" s="4"/>
      <c r="K17"/>
    </row>
    <row r="18" spans="1:12" x14ac:dyDescent="0.25">
      <c r="A18" s="57" t="s">
        <v>152</v>
      </c>
      <c r="B18" s="57"/>
      <c r="C18" s="17">
        <v>212</v>
      </c>
      <c r="D18" s="4"/>
      <c r="E18" s="4"/>
      <c r="F18" s="4"/>
      <c r="G18" s="4"/>
      <c r="K18"/>
    </row>
    <row r="19" spans="1:12" x14ac:dyDescent="0.25">
      <c r="A19" s="56" t="s">
        <v>51</v>
      </c>
      <c r="B19" s="56"/>
      <c r="C19" s="17">
        <v>2265</v>
      </c>
      <c r="D19" s="4"/>
      <c r="E19" s="4"/>
      <c r="F19" s="4"/>
      <c r="G19" s="4"/>
      <c r="K19"/>
    </row>
    <row r="20" spans="1:12" x14ac:dyDescent="0.25">
      <c r="A20" s="57" t="s">
        <v>41</v>
      </c>
      <c r="B20" s="57"/>
      <c r="C20" s="17">
        <v>300</v>
      </c>
      <c r="D20" s="4"/>
      <c r="E20" s="4"/>
      <c r="F20" s="4"/>
      <c r="G20" s="4"/>
      <c r="K20"/>
    </row>
    <row r="21" spans="1:12" x14ac:dyDescent="0.25">
      <c r="A21" s="56" t="s">
        <v>49</v>
      </c>
      <c r="B21" s="56"/>
      <c r="C21" s="81">
        <v>1083</v>
      </c>
      <c r="D21" s="4"/>
      <c r="E21" s="4"/>
      <c r="F21" s="4"/>
      <c r="G21" s="4"/>
      <c r="K21"/>
    </row>
    <row r="22" spans="1:12" s="11" customFormat="1" x14ac:dyDescent="0.25">
      <c r="A22" s="35"/>
      <c r="B22" s="83" t="s">
        <v>50</v>
      </c>
      <c r="C22" s="82">
        <f>SUM(C17:C21)</f>
        <v>3860</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c r="D26" s="17"/>
      <c r="E26" s="17"/>
      <c r="F26" s="17"/>
      <c r="G26" s="17"/>
      <c r="H26" s="17"/>
      <c r="I26" s="17"/>
      <c r="J26" s="17"/>
      <c r="L26" s="11">
        <f>G26+I26</f>
        <v>0</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v>253</v>
      </c>
      <c r="D34" s="17">
        <v>253</v>
      </c>
      <c r="E34" s="17">
        <v>298</v>
      </c>
      <c r="F34" s="17">
        <v>3843</v>
      </c>
      <c r="G34" s="17">
        <v>3520</v>
      </c>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v>1500</v>
      </c>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v>27</v>
      </c>
      <c r="D44" s="26">
        <v>25</v>
      </c>
      <c r="E44" s="26">
        <v>29</v>
      </c>
      <c r="F44" s="26">
        <v>0</v>
      </c>
      <c r="G44" s="26">
        <v>0</v>
      </c>
      <c r="H44" s="26">
        <v>60</v>
      </c>
      <c r="I44" s="26">
        <v>848</v>
      </c>
      <c r="J44" s="26">
        <v>27</v>
      </c>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c r="D54" s="17"/>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c r="D62" s="26"/>
      <c r="E62" s="26"/>
      <c r="F62" s="26"/>
      <c r="G62" s="26"/>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v>482</v>
      </c>
      <c r="D65" s="26">
        <v>616</v>
      </c>
      <c r="E65" s="26">
        <v>11</v>
      </c>
      <c r="F65" s="26">
        <v>21</v>
      </c>
      <c r="G65" s="26">
        <v>17.5</v>
      </c>
      <c r="H65" s="100">
        <v>38</v>
      </c>
      <c r="I65" s="100">
        <v>48</v>
      </c>
    </row>
    <row r="66" spans="1:11" ht="31.5" customHeight="1" x14ac:dyDescent="0.25">
      <c r="A66" s="226" t="s">
        <v>160</v>
      </c>
      <c r="B66" s="227"/>
      <c r="C66" s="227"/>
      <c r="D66" s="228"/>
      <c r="E66" s="26"/>
      <c r="F66" s="26"/>
      <c r="G66" s="99"/>
      <c r="H66" s="101"/>
      <c r="I66" s="102"/>
    </row>
    <row r="67" spans="1:11" ht="50.25" customHeight="1" x14ac:dyDescent="0.25">
      <c r="A67" s="229" t="s">
        <v>279</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v>90</v>
      </c>
      <c r="D70" s="26">
        <v>18</v>
      </c>
      <c r="E70" s="17">
        <v>0</v>
      </c>
      <c r="F70" s="17">
        <v>0</v>
      </c>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v>20</v>
      </c>
      <c r="D73" s="17">
        <v>19</v>
      </c>
      <c r="E73" s="17">
        <v>120</v>
      </c>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138">
        <v>225800</v>
      </c>
      <c r="D85" s="26">
        <v>20</v>
      </c>
      <c r="E85" s="138">
        <v>5942</v>
      </c>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280</v>
      </c>
      <c r="B89" s="57"/>
      <c r="C89" s="26"/>
      <c r="D89" s="26">
        <v>555</v>
      </c>
      <c r="E89" s="26"/>
      <c r="F89" s="26"/>
      <c r="G89" s="26"/>
      <c r="H89" s="26"/>
      <c r="I89" s="26"/>
      <c r="J89" s="26"/>
    </row>
    <row r="90" spans="1:12" x14ac:dyDescent="0.25">
      <c r="A90" s="56" t="s">
        <v>281</v>
      </c>
      <c r="B90" s="95"/>
      <c r="C90" s="26"/>
      <c r="D90" s="26">
        <v>200</v>
      </c>
      <c r="E90" s="26"/>
      <c r="F90" s="26"/>
      <c r="G90" s="26"/>
      <c r="H90" s="26"/>
      <c r="I90" s="26"/>
      <c r="J90" s="26"/>
    </row>
    <row r="91" spans="1:12" x14ac:dyDescent="0.25">
      <c r="A91" s="57" t="s">
        <v>282</v>
      </c>
      <c r="B91" s="97"/>
      <c r="C91" s="26"/>
      <c r="D91" s="26"/>
      <c r="E91" s="26"/>
      <c r="F91" s="26">
        <v>650</v>
      </c>
      <c r="G91" s="26"/>
      <c r="H91" s="26"/>
      <c r="I91" s="26"/>
      <c r="J91" s="26"/>
    </row>
    <row r="92" spans="1:12" x14ac:dyDescent="0.25">
      <c r="A92" s="56" t="s">
        <v>283</v>
      </c>
      <c r="B92" s="95"/>
      <c r="C92" s="26"/>
      <c r="D92" s="26">
        <v>444</v>
      </c>
      <c r="E92" s="26"/>
      <c r="F92" s="26"/>
      <c r="G92" s="26"/>
      <c r="H92" s="26"/>
      <c r="I92" s="26"/>
      <c r="J92" s="26"/>
    </row>
    <row r="93" spans="1:12" x14ac:dyDescent="0.25">
      <c r="A93" s="57" t="s">
        <v>284</v>
      </c>
      <c r="B93" s="97"/>
      <c r="C93" s="26">
        <v>100</v>
      </c>
      <c r="D93" s="26"/>
      <c r="E93" s="26"/>
      <c r="F93" s="26"/>
      <c r="G93" s="26"/>
      <c r="H93" s="26"/>
      <c r="I93" s="26"/>
      <c r="J93" s="26"/>
    </row>
    <row r="94" spans="1:12" x14ac:dyDescent="0.25">
      <c r="A94" s="56" t="s">
        <v>285</v>
      </c>
      <c r="B94" s="95"/>
      <c r="C94" s="26"/>
      <c r="D94" s="26"/>
      <c r="E94" s="26">
        <v>1000</v>
      </c>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0</v>
      </c>
      <c r="D98" s="115">
        <f>SUM(D26:D31)</f>
        <v>0</v>
      </c>
      <c r="E98" s="115">
        <f>SUM(E26:E31)</f>
        <v>0</v>
      </c>
      <c r="F98" s="115"/>
      <c r="G98" s="115">
        <f>SUM(F26:F31)</f>
        <v>0</v>
      </c>
      <c r="H98" s="115">
        <f>SUM(G26:G31)</f>
        <v>0</v>
      </c>
      <c r="I98" s="115"/>
      <c r="J98" s="115">
        <f>SUM(H26:H31)</f>
        <v>0</v>
      </c>
      <c r="K98" s="115">
        <f>SUM(I26:I31)</f>
        <v>0</v>
      </c>
      <c r="L98" s="115">
        <f>SUM(J26:J31)</f>
        <v>0</v>
      </c>
      <c r="M98" s="116">
        <f>G98+J98</f>
        <v>0</v>
      </c>
      <c r="N98" s="116">
        <f>H98+K98</f>
        <v>0</v>
      </c>
    </row>
    <row r="99" spans="1:14" x14ac:dyDescent="0.25">
      <c r="A99" s="114" t="s">
        <v>175</v>
      </c>
      <c r="C99" s="115">
        <f>C34</f>
        <v>253</v>
      </c>
      <c r="D99" s="115">
        <f>D34</f>
        <v>253</v>
      </c>
      <c r="E99" s="115">
        <f>E34</f>
        <v>298</v>
      </c>
      <c r="F99" s="115"/>
      <c r="G99" s="115">
        <f>F34</f>
        <v>3843</v>
      </c>
      <c r="H99" s="115">
        <f>G34</f>
        <v>3520</v>
      </c>
      <c r="I99" s="115"/>
      <c r="J99" s="115"/>
      <c r="K99" s="115"/>
      <c r="L99" s="115"/>
      <c r="M99" s="116">
        <f t="shared" ref="M99:N113" si="0">G99+J99</f>
        <v>3843</v>
      </c>
      <c r="N99" s="116">
        <f t="shared" si="0"/>
        <v>3520</v>
      </c>
    </row>
    <row r="100" spans="1:14" x14ac:dyDescent="0.25">
      <c r="A100" s="117" t="s">
        <v>176</v>
      </c>
      <c r="C100" s="115">
        <f>SUM(C98:C99)</f>
        <v>253</v>
      </c>
      <c r="D100" s="115">
        <f t="shared" ref="D100:L100" si="1">SUM(D98:D99)</f>
        <v>253</v>
      </c>
      <c r="E100" s="115">
        <f t="shared" si="1"/>
        <v>298</v>
      </c>
      <c r="F100" s="115"/>
      <c r="G100" s="115">
        <f t="shared" si="1"/>
        <v>3843</v>
      </c>
      <c r="H100" s="115">
        <f t="shared" si="1"/>
        <v>3520</v>
      </c>
      <c r="I100" s="115"/>
      <c r="J100" s="115">
        <f t="shared" si="1"/>
        <v>0</v>
      </c>
      <c r="K100" s="115">
        <f t="shared" si="1"/>
        <v>0</v>
      </c>
      <c r="L100" s="115">
        <f t="shared" si="1"/>
        <v>0</v>
      </c>
      <c r="M100" s="116">
        <f t="shared" si="0"/>
        <v>3843</v>
      </c>
      <c r="N100" s="116">
        <f t="shared" si="0"/>
        <v>3520</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27</v>
      </c>
      <c r="D102" s="115">
        <f>SUM(D37:D44)</f>
        <v>1525</v>
      </c>
      <c r="E102" s="115">
        <f>SUM(E37:E44)</f>
        <v>29</v>
      </c>
      <c r="F102" s="115"/>
      <c r="G102" s="115">
        <f>SUM(F37:F44)</f>
        <v>0</v>
      </c>
      <c r="H102" s="115">
        <f>SUM(G37:G44)</f>
        <v>0</v>
      </c>
      <c r="I102" s="115"/>
      <c r="J102" s="115">
        <f>SUM(H37:H44)</f>
        <v>60</v>
      </c>
      <c r="K102" s="115">
        <f>SUM(I37:I44)</f>
        <v>848</v>
      </c>
      <c r="L102" s="115">
        <f>SUM(J37:J44)</f>
        <v>27</v>
      </c>
      <c r="M102" s="116">
        <f t="shared" si="0"/>
        <v>60</v>
      </c>
      <c r="N102" s="116">
        <f t="shared" si="0"/>
        <v>848</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280</v>
      </c>
      <c r="D105" s="119">
        <f t="shared" ref="D105:L105" si="2">SUM(D100:D104)</f>
        <v>1778</v>
      </c>
      <c r="E105" s="119">
        <f t="shared" si="2"/>
        <v>327</v>
      </c>
      <c r="F105" s="119">
        <f t="shared" si="2"/>
        <v>0</v>
      </c>
      <c r="G105" s="119">
        <f t="shared" si="2"/>
        <v>3843</v>
      </c>
      <c r="H105" s="119">
        <f t="shared" si="2"/>
        <v>3520</v>
      </c>
      <c r="I105" s="119"/>
      <c r="J105" s="119">
        <f t="shared" si="2"/>
        <v>60</v>
      </c>
      <c r="K105" s="119">
        <f t="shared" si="2"/>
        <v>848</v>
      </c>
      <c r="L105" s="119">
        <f t="shared" si="2"/>
        <v>27</v>
      </c>
      <c r="M105" s="120">
        <f t="shared" si="0"/>
        <v>3903</v>
      </c>
      <c r="N105" s="120">
        <f t="shared" si="0"/>
        <v>4368</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90</v>
      </c>
      <c r="D109" s="119"/>
      <c r="E109" s="119">
        <f>C65</f>
        <v>482</v>
      </c>
      <c r="F109" s="119">
        <f>D62+D70</f>
        <v>18</v>
      </c>
      <c r="G109" s="119">
        <f>E62+H65</f>
        <v>38</v>
      </c>
      <c r="H109" s="119">
        <f>F62+I65</f>
        <v>48</v>
      </c>
      <c r="I109" s="119"/>
      <c r="J109" s="119">
        <f>E65+E70</f>
        <v>11</v>
      </c>
      <c r="K109" s="119">
        <f>F65+G65+F70</f>
        <v>38.5</v>
      </c>
      <c r="L109" s="119">
        <f>D65</f>
        <v>616</v>
      </c>
      <c r="M109" s="120">
        <f t="shared" si="0"/>
        <v>49</v>
      </c>
      <c r="N109" s="120">
        <f t="shared" si="0"/>
        <v>86.5</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20</v>
      </c>
      <c r="D113" s="119">
        <f>D73</f>
        <v>19</v>
      </c>
      <c r="E113" s="119">
        <f>D73</f>
        <v>19</v>
      </c>
      <c r="F113" s="119"/>
      <c r="G113" s="119">
        <f>E73</f>
        <v>120</v>
      </c>
      <c r="H113" s="119">
        <f>E73</f>
        <v>120</v>
      </c>
      <c r="I113" s="119"/>
      <c r="J113" s="119"/>
      <c r="K113" s="119"/>
      <c r="L113" s="119"/>
      <c r="M113" s="120">
        <f t="shared" si="0"/>
        <v>120</v>
      </c>
      <c r="N113" s="120">
        <f t="shared" si="0"/>
        <v>120</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225800</v>
      </c>
      <c r="J115" s="119">
        <f>D85</f>
        <v>20</v>
      </c>
      <c r="K115" s="119">
        <f>D85</f>
        <v>20</v>
      </c>
      <c r="L115" s="119">
        <f>E85</f>
        <v>5942</v>
      </c>
      <c r="M115" s="120">
        <f t="shared" ref="M115:N115" si="3">G115+J115</f>
        <v>20</v>
      </c>
      <c r="N115" s="120">
        <f t="shared" si="3"/>
        <v>20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100</v>
      </c>
      <c r="D117" s="119">
        <f>SUM(D89:D96)</f>
        <v>1199</v>
      </c>
      <c r="E117" s="119">
        <f>SUM(E89:E96)</f>
        <v>1000</v>
      </c>
      <c r="F117" s="119">
        <f>SUM(F89:F96)</f>
        <v>650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490</v>
      </c>
      <c r="D119" s="124">
        <f t="shared" ref="D119:N119" si="5">D105+D107+D109+D111+D113+D115+D117</f>
        <v>2996</v>
      </c>
      <c r="E119" s="124">
        <f t="shared" si="5"/>
        <v>1828</v>
      </c>
      <c r="F119" s="124">
        <f t="shared" si="5"/>
        <v>668</v>
      </c>
      <c r="G119" s="124">
        <f t="shared" si="5"/>
        <v>4001</v>
      </c>
      <c r="H119" s="124">
        <f t="shared" si="5"/>
        <v>3688</v>
      </c>
      <c r="I119" s="124">
        <f t="shared" si="5"/>
        <v>225800</v>
      </c>
      <c r="J119" s="124">
        <f t="shared" si="5"/>
        <v>91</v>
      </c>
      <c r="K119" s="124">
        <f t="shared" si="5"/>
        <v>906.5</v>
      </c>
      <c r="L119" s="124">
        <f t="shared" si="5"/>
        <v>6585</v>
      </c>
      <c r="M119" s="124">
        <f t="shared" si="5"/>
        <v>4092</v>
      </c>
      <c r="N119" s="124">
        <f t="shared" si="5"/>
        <v>4594.5</v>
      </c>
    </row>
    <row r="120" spans="1:14" ht="30.75" thickBot="1" x14ac:dyDescent="0.3">
      <c r="A120" s="7"/>
      <c r="H120" s="125" t="s">
        <v>189</v>
      </c>
      <c r="I120" s="126">
        <f>C22</f>
        <v>3860</v>
      </c>
    </row>
    <row r="121" spans="1:14" ht="30.75" thickBot="1" x14ac:dyDescent="0.3">
      <c r="A121" s="7"/>
      <c r="H121" s="125" t="s">
        <v>190</v>
      </c>
      <c r="I121" s="127">
        <f>SUM(I119:I120)</f>
        <v>229660</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103" workbookViewId="0">
      <selection activeCell="B89" sqref="B89"/>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287</v>
      </c>
      <c r="C2" s="221"/>
      <c r="D2" s="221"/>
      <c r="E2" s="221"/>
      <c r="F2" s="222"/>
    </row>
    <row r="3" spans="1:11" ht="13.5" customHeight="1" thickBot="1" x14ac:dyDescent="0.35">
      <c r="A3" s="3"/>
      <c r="B3" s="2"/>
      <c r="C3" s="2"/>
    </row>
    <row r="4" spans="1:11" ht="16.5" thickBot="1" x14ac:dyDescent="0.3">
      <c r="A4" s="6" t="s">
        <v>1</v>
      </c>
      <c r="B4" s="217" t="s">
        <v>288</v>
      </c>
      <c r="C4" s="218"/>
      <c r="D4" s="63" t="s">
        <v>2</v>
      </c>
      <c r="E4" s="79">
        <v>42265</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1" x14ac:dyDescent="0.25">
      <c r="A17" s="56" t="s">
        <v>22</v>
      </c>
      <c r="B17" s="56"/>
      <c r="C17" s="17"/>
      <c r="D17" s="4"/>
      <c r="E17" s="4"/>
      <c r="F17" s="4"/>
      <c r="G17" s="4"/>
      <c r="K17"/>
    </row>
    <row r="18" spans="1:11" x14ac:dyDescent="0.25">
      <c r="A18" s="57" t="s">
        <v>152</v>
      </c>
      <c r="B18" s="57"/>
      <c r="C18" s="17">
        <v>335</v>
      </c>
      <c r="D18" s="4"/>
      <c r="E18" s="4"/>
      <c r="F18" s="4"/>
      <c r="G18" s="4"/>
      <c r="K18"/>
    </row>
    <row r="19" spans="1:11" x14ac:dyDescent="0.25">
      <c r="A19" s="56" t="s">
        <v>51</v>
      </c>
      <c r="B19" s="56"/>
      <c r="C19" s="17"/>
      <c r="D19" s="4"/>
      <c r="E19" s="4"/>
      <c r="F19" s="4"/>
      <c r="G19" s="4"/>
      <c r="K19"/>
    </row>
    <row r="20" spans="1:11" x14ac:dyDescent="0.25">
      <c r="A20" s="57" t="s">
        <v>41</v>
      </c>
      <c r="B20" s="57"/>
      <c r="C20" s="17"/>
      <c r="D20" s="4"/>
      <c r="E20" s="4"/>
      <c r="F20" s="4"/>
      <c r="G20" s="4"/>
      <c r="K20"/>
    </row>
    <row r="21" spans="1:11" x14ac:dyDescent="0.25">
      <c r="A21" s="56" t="s">
        <v>49</v>
      </c>
      <c r="B21" s="56"/>
      <c r="C21" s="81">
        <v>2888</v>
      </c>
      <c r="D21" s="4"/>
      <c r="E21" s="4"/>
      <c r="F21" s="4"/>
      <c r="G21" s="4"/>
      <c r="K21"/>
    </row>
    <row r="22" spans="1:11" s="11" customFormat="1" x14ac:dyDescent="0.25">
      <c r="A22" s="35"/>
      <c r="B22" s="83" t="s">
        <v>50</v>
      </c>
      <c r="C22" s="82">
        <f>SUM(C17:C21)</f>
        <v>3223</v>
      </c>
      <c r="D22" s="80"/>
      <c r="E22" s="80"/>
      <c r="F22" s="80"/>
      <c r="G22" s="80"/>
      <c r="H22" s="12"/>
      <c r="I22" s="12"/>
      <c r="J22" s="12"/>
    </row>
    <row r="23" spans="1:11" s="11" customFormat="1" x14ac:dyDescent="0.25">
      <c r="A23" s="35"/>
      <c r="B23" s="35"/>
      <c r="C23" s="80"/>
      <c r="D23" s="80"/>
      <c r="E23" s="80"/>
      <c r="F23" s="80"/>
      <c r="G23" s="80"/>
      <c r="H23" s="12"/>
      <c r="I23" s="12"/>
      <c r="J23" s="12"/>
    </row>
    <row r="24" spans="1:11" ht="56.25" customHeight="1" x14ac:dyDescent="0.35">
      <c r="A24" s="8"/>
      <c r="B24" s="13" t="s">
        <v>7</v>
      </c>
      <c r="C24" s="33" t="s">
        <v>62</v>
      </c>
      <c r="D24" s="33" t="s">
        <v>63</v>
      </c>
      <c r="E24" s="33" t="s">
        <v>64</v>
      </c>
      <c r="F24" s="33" t="s">
        <v>3</v>
      </c>
      <c r="G24" s="33" t="s">
        <v>14</v>
      </c>
      <c r="H24" s="33" t="s">
        <v>17</v>
      </c>
      <c r="I24" s="33" t="s">
        <v>18</v>
      </c>
      <c r="J24" s="33" t="s">
        <v>53</v>
      </c>
      <c r="K24"/>
    </row>
    <row r="25" spans="1:11" ht="35.25" customHeight="1" x14ac:dyDescent="0.25">
      <c r="A25" s="16" t="s">
        <v>12</v>
      </c>
      <c r="B25" s="13" t="s">
        <v>8</v>
      </c>
      <c r="C25" s="14" t="s">
        <v>5</v>
      </c>
      <c r="D25" s="14" t="s">
        <v>6</v>
      </c>
      <c r="E25" s="14" t="s">
        <v>5</v>
      </c>
      <c r="F25" s="14" t="s">
        <v>6</v>
      </c>
      <c r="G25" s="14" t="s">
        <v>6</v>
      </c>
      <c r="H25" s="14" t="s">
        <v>4</v>
      </c>
      <c r="I25" s="14" t="s">
        <v>4</v>
      </c>
      <c r="J25" s="14" t="s">
        <v>148</v>
      </c>
      <c r="K25"/>
    </row>
    <row r="26" spans="1:11" s="11" customFormat="1" x14ac:dyDescent="0.25">
      <c r="A26" s="27" t="s">
        <v>89</v>
      </c>
      <c r="B26" s="27"/>
      <c r="C26" s="17">
        <v>45</v>
      </c>
      <c r="D26" s="17">
        <v>42</v>
      </c>
      <c r="E26" s="17">
        <v>58</v>
      </c>
      <c r="F26" s="17">
        <v>678</v>
      </c>
      <c r="G26" s="17">
        <v>721.46</v>
      </c>
      <c r="H26" s="17">
        <v>24</v>
      </c>
      <c r="I26" s="17">
        <v>24</v>
      </c>
      <c r="J26" s="17">
        <v>70</v>
      </c>
    </row>
    <row r="27" spans="1:11" s="11" customFormat="1" x14ac:dyDescent="0.25">
      <c r="A27" s="15" t="s">
        <v>90</v>
      </c>
      <c r="B27" s="15"/>
      <c r="C27" s="17"/>
      <c r="D27" s="17"/>
      <c r="E27" s="17"/>
      <c r="F27" s="17"/>
      <c r="G27" s="17"/>
      <c r="H27" s="17"/>
      <c r="I27" s="17"/>
      <c r="J27" s="17"/>
    </row>
    <row r="28" spans="1:11" s="11" customFormat="1" x14ac:dyDescent="0.25">
      <c r="A28" s="27" t="s">
        <v>91</v>
      </c>
      <c r="B28" s="27"/>
      <c r="C28" s="17"/>
      <c r="D28" s="17"/>
      <c r="E28" s="17"/>
      <c r="F28" s="17"/>
      <c r="G28" s="17"/>
      <c r="H28" s="17"/>
      <c r="I28" s="17"/>
      <c r="J28" s="17"/>
    </row>
    <row r="29" spans="1:11" s="11" customFormat="1" x14ac:dyDescent="0.25">
      <c r="A29" s="15" t="s">
        <v>92</v>
      </c>
      <c r="B29" s="15"/>
      <c r="C29" s="17"/>
      <c r="D29" s="17"/>
      <c r="E29" s="17"/>
      <c r="F29" s="17"/>
      <c r="G29" s="17"/>
      <c r="H29" s="17"/>
      <c r="I29" s="17"/>
      <c r="J29" s="17"/>
    </row>
    <row r="30" spans="1:11" s="11" customFormat="1" x14ac:dyDescent="0.25">
      <c r="A30" s="27" t="s">
        <v>93</v>
      </c>
      <c r="B30" s="27"/>
      <c r="C30" s="17"/>
      <c r="D30" s="17"/>
      <c r="E30" s="17"/>
      <c r="F30" s="17"/>
      <c r="G30" s="17"/>
      <c r="H30" s="17"/>
      <c r="I30" s="17"/>
      <c r="J30" s="17"/>
    </row>
    <row r="31" spans="1:11" s="11" customFormat="1" x14ac:dyDescent="0.25">
      <c r="A31" s="15" t="s">
        <v>94</v>
      </c>
      <c r="B31" s="15"/>
      <c r="C31" s="17"/>
      <c r="D31" s="17"/>
      <c r="E31" s="17"/>
      <c r="F31" s="17"/>
      <c r="G31" s="17"/>
      <c r="H31" s="17"/>
      <c r="I31" s="17"/>
      <c r="J31" s="17"/>
    </row>
    <row r="32" spans="1:11"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v>26</v>
      </c>
      <c r="D38" s="17">
        <v>19</v>
      </c>
      <c r="E38" s="26">
        <v>24</v>
      </c>
      <c r="F38" s="26">
        <v>61</v>
      </c>
      <c r="G38" s="26">
        <v>72.5</v>
      </c>
      <c r="H38" s="26">
        <v>24</v>
      </c>
      <c r="I38" s="26">
        <v>24</v>
      </c>
      <c r="J38" s="17">
        <v>184</v>
      </c>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c r="D54" s="17"/>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c r="D62" s="26"/>
      <c r="E62" s="26"/>
      <c r="F62" s="26"/>
      <c r="G62" s="26"/>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v>243</v>
      </c>
      <c r="D65" s="26">
        <v>243</v>
      </c>
      <c r="E65" s="17">
        <v>49</v>
      </c>
      <c r="F65" s="26">
        <v>11</v>
      </c>
      <c r="G65" s="26">
        <v>1</v>
      </c>
      <c r="H65" s="100">
        <v>0</v>
      </c>
      <c r="I65" s="100">
        <v>0</v>
      </c>
    </row>
    <row r="66" spans="1:11" ht="31.5" customHeight="1" x14ac:dyDescent="0.25">
      <c r="A66" s="226" t="s">
        <v>160</v>
      </c>
      <c r="B66" s="227"/>
      <c r="C66" s="227"/>
      <c r="D66" s="228"/>
      <c r="E66" s="26"/>
      <c r="F66" s="26"/>
      <c r="G66" s="99"/>
      <c r="H66" s="101"/>
      <c r="I66" s="102"/>
    </row>
    <row r="67" spans="1:11" ht="50.25" customHeight="1" x14ac:dyDescent="0.25">
      <c r="A67" s="232" t="s">
        <v>289</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c r="D70" s="26"/>
      <c r="E70" s="17"/>
      <c r="F70" s="17"/>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c r="D73" s="17"/>
      <c r="E73" s="17"/>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45</v>
      </c>
      <c r="D98" s="115">
        <f>SUM(D26:D31)</f>
        <v>42</v>
      </c>
      <c r="E98" s="115">
        <f>SUM(E26:E31)</f>
        <v>58</v>
      </c>
      <c r="F98" s="115"/>
      <c r="G98" s="115">
        <f>SUM(F26:F31)</f>
        <v>678</v>
      </c>
      <c r="H98" s="115">
        <f>SUM(G26:G31)</f>
        <v>721.46</v>
      </c>
      <c r="I98" s="115"/>
      <c r="J98" s="115">
        <f>SUM(H26:H31)</f>
        <v>24</v>
      </c>
      <c r="K98" s="115">
        <f>SUM(I26:I31)</f>
        <v>24</v>
      </c>
      <c r="L98" s="115">
        <f>SUM(J26:J31)</f>
        <v>70</v>
      </c>
      <c r="M98" s="116">
        <f>G98+J98</f>
        <v>702</v>
      </c>
      <c r="N98" s="116">
        <f>H98+K98</f>
        <v>745.46</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45</v>
      </c>
      <c r="D100" s="115">
        <f t="shared" ref="D100:L100" si="1">SUM(D98:D99)</f>
        <v>42</v>
      </c>
      <c r="E100" s="115">
        <f t="shared" si="1"/>
        <v>58</v>
      </c>
      <c r="F100" s="115"/>
      <c r="G100" s="115">
        <f t="shared" si="1"/>
        <v>678</v>
      </c>
      <c r="H100" s="115">
        <f t="shared" si="1"/>
        <v>721.46</v>
      </c>
      <c r="I100" s="115"/>
      <c r="J100" s="115">
        <f t="shared" si="1"/>
        <v>24</v>
      </c>
      <c r="K100" s="115">
        <f t="shared" si="1"/>
        <v>24</v>
      </c>
      <c r="L100" s="115">
        <f t="shared" si="1"/>
        <v>70</v>
      </c>
      <c r="M100" s="116">
        <f t="shared" si="0"/>
        <v>702</v>
      </c>
      <c r="N100" s="116">
        <f t="shared" si="0"/>
        <v>745.46</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26</v>
      </c>
      <c r="D102" s="115">
        <f>SUM(D37:D44)</f>
        <v>19</v>
      </c>
      <c r="E102" s="115">
        <f>SUM(E37:E44)</f>
        <v>24</v>
      </c>
      <c r="F102" s="115"/>
      <c r="G102" s="115">
        <f>SUM(F37:F44)</f>
        <v>61</v>
      </c>
      <c r="H102" s="115">
        <f>SUM(G37:G44)</f>
        <v>72.5</v>
      </c>
      <c r="I102" s="115"/>
      <c r="J102" s="115">
        <f>SUM(H37:H44)</f>
        <v>24</v>
      </c>
      <c r="K102" s="115">
        <f>SUM(I37:I44)</f>
        <v>24</v>
      </c>
      <c r="L102" s="115">
        <f>SUM(J37:J44)</f>
        <v>184</v>
      </c>
      <c r="M102" s="116">
        <f t="shared" si="0"/>
        <v>85</v>
      </c>
      <c r="N102" s="116">
        <f t="shared" si="0"/>
        <v>96.5</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71</v>
      </c>
      <c r="D105" s="119">
        <f t="shared" ref="D105:L105" si="2">SUM(D100:D104)</f>
        <v>61</v>
      </c>
      <c r="E105" s="119">
        <f t="shared" si="2"/>
        <v>82</v>
      </c>
      <c r="F105" s="119">
        <f t="shared" si="2"/>
        <v>0</v>
      </c>
      <c r="G105" s="119">
        <f t="shared" si="2"/>
        <v>739</v>
      </c>
      <c r="H105" s="119">
        <f t="shared" si="2"/>
        <v>793.96</v>
      </c>
      <c r="I105" s="119"/>
      <c r="J105" s="119">
        <f t="shared" si="2"/>
        <v>48</v>
      </c>
      <c r="K105" s="119">
        <f t="shared" si="2"/>
        <v>48</v>
      </c>
      <c r="L105" s="119">
        <f t="shared" si="2"/>
        <v>254</v>
      </c>
      <c r="M105" s="120">
        <f t="shared" si="0"/>
        <v>787</v>
      </c>
      <c r="N105" s="120">
        <f t="shared" si="0"/>
        <v>841.96</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0</v>
      </c>
      <c r="D109" s="119"/>
      <c r="E109" s="119">
        <f>C65</f>
        <v>243</v>
      </c>
      <c r="F109" s="119">
        <f>D62+D70</f>
        <v>0</v>
      </c>
      <c r="G109" s="119">
        <f>E62+H65</f>
        <v>0</v>
      </c>
      <c r="H109" s="119">
        <f>F62+I65</f>
        <v>0</v>
      </c>
      <c r="I109" s="119"/>
      <c r="J109" s="119">
        <f>E65+E70</f>
        <v>49</v>
      </c>
      <c r="K109" s="119">
        <f>F65+G65+F70</f>
        <v>12</v>
      </c>
      <c r="L109" s="119">
        <f>D65</f>
        <v>243</v>
      </c>
      <c r="M109" s="120">
        <f t="shared" si="0"/>
        <v>49</v>
      </c>
      <c r="N109" s="120">
        <f t="shared" si="0"/>
        <v>12</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0</v>
      </c>
      <c r="D113" s="119">
        <f>D73</f>
        <v>0</v>
      </c>
      <c r="E113" s="119">
        <f>D73</f>
        <v>0</v>
      </c>
      <c r="F113" s="119"/>
      <c r="G113" s="119">
        <f>E73</f>
        <v>0</v>
      </c>
      <c r="H113" s="119">
        <f>E73</f>
        <v>0</v>
      </c>
      <c r="I113" s="119"/>
      <c r="J113" s="119"/>
      <c r="K113" s="119"/>
      <c r="L113" s="119"/>
      <c r="M113" s="120">
        <f t="shared" si="0"/>
        <v>0</v>
      </c>
      <c r="N113" s="120">
        <f t="shared" si="0"/>
        <v>0</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71</v>
      </c>
      <c r="D119" s="124">
        <f t="shared" ref="D119:N119" si="5">D105+D107+D109+D111+D113+D115+D117</f>
        <v>61</v>
      </c>
      <c r="E119" s="124">
        <f t="shared" si="5"/>
        <v>325</v>
      </c>
      <c r="F119" s="124">
        <f t="shared" si="5"/>
        <v>0</v>
      </c>
      <c r="G119" s="124">
        <f t="shared" si="5"/>
        <v>739</v>
      </c>
      <c r="H119" s="124">
        <f t="shared" si="5"/>
        <v>793.96</v>
      </c>
      <c r="I119" s="124">
        <f t="shared" si="5"/>
        <v>0</v>
      </c>
      <c r="J119" s="124">
        <f t="shared" si="5"/>
        <v>97</v>
      </c>
      <c r="K119" s="124">
        <f t="shared" si="5"/>
        <v>60</v>
      </c>
      <c r="L119" s="124">
        <f t="shared" si="5"/>
        <v>497</v>
      </c>
      <c r="M119" s="124">
        <f t="shared" si="5"/>
        <v>836</v>
      </c>
      <c r="N119" s="124">
        <f t="shared" si="5"/>
        <v>853.96</v>
      </c>
    </row>
    <row r="120" spans="1:14" ht="30.75" thickBot="1" x14ac:dyDescent="0.3">
      <c r="A120" s="7"/>
      <c r="H120" s="125" t="s">
        <v>189</v>
      </c>
      <c r="I120" s="126">
        <f>C22</f>
        <v>3223</v>
      </c>
    </row>
    <row r="121" spans="1:14" ht="30.75" thickBot="1" x14ac:dyDescent="0.3">
      <c r="A121" s="7"/>
      <c r="H121" s="125" t="s">
        <v>190</v>
      </c>
      <c r="I121" s="127">
        <f>SUM(I119:I120)</f>
        <v>3223</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91" workbookViewId="0">
      <selection activeCell="B89" sqref="B89"/>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 min="257" max="257" width="47.7109375" customWidth="1"/>
    <col min="258" max="258" width="17.28515625" customWidth="1"/>
    <col min="259" max="259" width="17.42578125" customWidth="1"/>
    <col min="260" max="260" width="16.28515625" customWidth="1"/>
    <col min="261" max="261" width="17.42578125" customWidth="1"/>
    <col min="262" max="262" width="19.28515625" customWidth="1"/>
    <col min="263" max="263" width="14.42578125" customWidth="1"/>
    <col min="264" max="264" width="17.85546875" customWidth="1"/>
    <col min="265" max="265" width="19.42578125" customWidth="1"/>
    <col min="266" max="266" width="15.7109375" customWidth="1"/>
    <col min="513" max="513" width="47.7109375" customWidth="1"/>
    <col min="514" max="514" width="17.28515625" customWidth="1"/>
    <col min="515" max="515" width="17.42578125" customWidth="1"/>
    <col min="516" max="516" width="16.28515625" customWidth="1"/>
    <col min="517" max="517" width="17.42578125" customWidth="1"/>
    <col min="518" max="518" width="19.28515625" customWidth="1"/>
    <col min="519" max="519" width="14.42578125" customWidth="1"/>
    <col min="520" max="520" width="17.85546875" customWidth="1"/>
    <col min="521" max="521" width="19.42578125" customWidth="1"/>
    <col min="522" max="522" width="15.7109375" customWidth="1"/>
    <col min="769" max="769" width="47.7109375" customWidth="1"/>
    <col min="770" max="770" width="17.28515625" customWidth="1"/>
    <col min="771" max="771" width="17.42578125" customWidth="1"/>
    <col min="772" max="772" width="16.28515625" customWidth="1"/>
    <col min="773" max="773" width="17.42578125" customWidth="1"/>
    <col min="774" max="774" width="19.28515625" customWidth="1"/>
    <col min="775" max="775" width="14.42578125" customWidth="1"/>
    <col min="776" max="776" width="17.85546875" customWidth="1"/>
    <col min="777" max="777" width="19.42578125" customWidth="1"/>
    <col min="778" max="778" width="15.7109375" customWidth="1"/>
    <col min="1025" max="1025" width="47.7109375" customWidth="1"/>
    <col min="1026" max="1026" width="17.28515625" customWidth="1"/>
    <col min="1027" max="1027" width="17.42578125" customWidth="1"/>
    <col min="1028" max="1028" width="16.28515625" customWidth="1"/>
    <col min="1029" max="1029" width="17.42578125" customWidth="1"/>
    <col min="1030" max="1030" width="19.28515625" customWidth="1"/>
    <col min="1031" max="1031" width="14.42578125" customWidth="1"/>
    <col min="1032" max="1032" width="17.85546875" customWidth="1"/>
    <col min="1033" max="1033" width="19.42578125" customWidth="1"/>
    <col min="1034" max="1034" width="15.7109375" customWidth="1"/>
    <col min="1281" max="1281" width="47.7109375" customWidth="1"/>
    <col min="1282" max="1282" width="17.28515625" customWidth="1"/>
    <col min="1283" max="1283" width="17.42578125" customWidth="1"/>
    <col min="1284" max="1284" width="16.28515625" customWidth="1"/>
    <col min="1285" max="1285" width="17.42578125" customWidth="1"/>
    <col min="1286" max="1286" width="19.28515625" customWidth="1"/>
    <col min="1287" max="1287" width="14.42578125" customWidth="1"/>
    <col min="1288" max="1288" width="17.85546875" customWidth="1"/>
    <col min="1289" max="1289" width="19.42578125" customWidth="1"/>
    <col min="1290" max="1290" width="15.7109375" customWidth="1"/>
    <col min="1537" max="1537" width="47.7109375" customWidth="1"/>
    <col min="1538" max="1538" width="17.28515625" customWidth="1"/>
    <col min="1539" max="1539" width="17.42578125" customWidth="1"/>
    <col min="1540" max="1540" width="16.28515625" customWidth="1"/>
    <col min="1541" max="1541" width="17.42578125" customWidth="1"/>
    <col min="1542" max="1542" width="19.28515625" customWidth="1"/>
    <col min="1543" max="1543" width="14.42578125" customWidth="1"/>
    <col min="1544" max="1544" width="17.85546875" customWidth="1"/>
    <col min="1545" max="1545" width="19.42578125" customWidth="1"/>
    <col min="1546" max="1546" width="15.7109375" customWidth="1"/>
    <col min="1793" max="1793" width="47.7109375" customWidth="1"/>
    <col min="1794" max="1794" width="17.28515625" customWidth="1"/>
    <col min="1795" max="1795" width="17.42578125" customWidth="1"/>
    <col min="1796" max="1796" width="16.28515625" customWidth="1"/>
    <col min="1797" max="1797" width="17.42578125" customWidth="1"/>
    <col min="1798" max="1798" width="19.28515625" customWidth="1"/>
    <col min="1799" max="1799" width="14.42578125" customWidth="1"/>
    <col min="1800" max="1800" width="17.85546875" customWidth="1"/>
    <col min="1801" max="1801" width="19.42578125" customWidth="1"/>
    <col min="1802" max="1802" width="15.7109375" customWidth="1"/>
    <col min="2049" max="2049" width="47.7109375" customWidth="1"/>
    <col min="2050" max="2050" width="17.28515625" customWidth="1"/>
    <col min="2051" max="2051" width="17.42578125" customWidth="1"/>
    <col min="2052" max="2052" width="16.28515625" customWidth="1"/>
    <col min="2053" max="2053" width="17.42578125" customWidth="1"/>
    <col min="2054" max="2054" width="19.28515625" customWidth="1"/>
    <col min="2055" max="2055" width="14.42578125" customWidth="1"/>
    <col min="2056" max="2056" width="17.85546875" customWidth="1"/>
    <col min="2057" max="2057" width="19.42578125" customWidth="1"/>
    <col min="2058" max="2058" width="15.7109375" customWidth="1"/>
    <col min="2305" max="2305" width="47.7109375" customWidth="1"/>
    <col min="2306" max="2306" width="17.28515625" customWidth="1"/>
    <col min="2307" max="2307" width="17.42578125" customWidth="1"/>
    <col min="2308" max="2308" width="16.28515625" customWidth="1"/>
    <col min="2309" max="2309" width="17.42578125" customWidth="1"/>
    <col min="2310" max="2310" width="19.28515625" customWidth="1"/>
    <col min="2311" max="2311" width="14.42578125" customWidth="1"/>
    <col min="2312" max="2312" width="17.85546875" customWidth="1"/>
    <col min="2313" max="2313" width="19.42578125" customWidth="1"/>
    <col min="2314" max="2314" width="15.7109375" customWidth="1"/>
    <col min="2561" max="2561" width="47.7109375" customWidth="1"/>
    <col min="2562" max="2562" width="17.28515625" customWidth="1"/>
    <col min="2563" max="2563" width="17.42578125" customWidth="1"/>
    <col min="2564" max="2564" width="16.28515625" customWidth="1"/>
    <col min="2565" max="2565" width="17.42578125" customWidth="1"/>
    <col min="2566" max="2566" width="19.28515625" customWidth="1"/>
    <col min="2567" max="2567" width="14.42578125" customWidth="1"/>
    <col min="2568" max="2568" width="17.85546875" customWidth="1"/>
    <col min="2569" max="2569" width="19.42578125" customWidth="1"/>
    <col min="2570" max="2570" width="15.7109375" customWidth="1"/>
    <col min="2817" max="2817" width="47.7109375" customWidth="1"/>
    <col min="2818" max="2818" width="17.28515625" customWidth="1"/>
    <col min="2819" max="2819" width="17.42578125" customWidth="1"/>
    <col min="2820" max="2820" width="16.28515625" customWidth="1"/>
    <col min="2821" max="2821" width="17.42578125" customWidth="1"/>
    <col min="2822" max="2822" width="19.28515625" customWidth="1"/>
    <col min="2823" max="2823" width="14.42578125" customWidth="1"/>
    <col min="2824" max="2824" width="17.85546875" customWidth="1"/>
    <col min="2825" max="2825" width="19.42578125" customWidth="1"/>
    <col min="2826" max="2826" width="15.7109375" customWidth="1"/>
    <col min="3073" max="3073" width="47.7109375" customWidth="1"/>
    <col min="3074" max="3074" width="17.28515625" customWidth="1"/>
    <col min="3075" max="3075" width="17.42578125" customWidth="1"/>
    <col min="3076" max="3076" width="16.28515625" customWidth="1"/>
    <col min="3077" max="3077" width="17.42578125" customWidth="1"/>
    <col min="3078" max="3078" width="19.28515625" customWidth="1"/>
    <col min="3079" max="3079" width="14.42578125" customWidth="1"/>
    <col min="3080" max="3080" width="17.85546875" customWidth="1"/>
    <col min="3081" max="3081" width="19.42578125" customWidth="1"/>
    <col min="3082" max="3082" width="15.7109375" customWidth="1"/>
    <col min="3329" max="3329" width="47.7109375" customWidth="1"/>
    <col min="3330" max="3330" width="17.28515625" customWidth="1"/>
    <col min="3331" max="3331" width="17.42578125" customWidth="1"/>
    <col min="3332" max="3332" width="16.28515625" customWidth="1"/>
    <col min="3333" max="3333" width="17.42578125" customWidth="1"/>
    <col min="3334" max="3334" width="19.28515625" customWidth="1"/>
    <col min="3335" max="3335" width="14.42578125" customWidth="1"/>
    <col min="3336" max="3336" width="17.85546875" customWidth="1"/>
    <col min="3337" max="3337" width="19.42578125" customWidth="1"/>
    <col min="3338" max="3338" width="15.7109375" customWidth="1"/>
    <col min="3585" max="3585" width="47.7109375" customWidth="1"/>
    <col min="3586" max="3586" width="17.28515625" customWidth="1"/>
    <col min="3587" max="3587" width="17.42578125" customWidth="1"/>
    <col min="3588" max="3588" width="16.28515625" customWidth="1"/>
    <col min="3589" max="3589" width="17.42578125" customWidth="1"/>
    <col min="3590" max="3590" width="19.28515625" customWidth="1"/>
    <col min="3591" max="3591" width="14.42578125" customWidth="1"/>
    <col min="3592" max="3592" width="17.85546875" customWidth="1"/>
    <col min="3593" max="3593" width="19.42578125" customWidth="1"/>
    <col min="3594" max="3594" width="15.7109375" customWidth="1"/>
    <col min="3841" max="3841" width="47.7109375" customWidth="1"/>
    <col min="3842" max="3842" width="17.28515625" customWidth="1"/>
    <col min="3843" max="3843" width="17.42578125" customWidth="1"/>
    <col min="3844" max="3844" width="16.28515625" customWidth="1"/>
    <col min="3845" max="3845" width="17.42578125" customWidth="1"/>
    <col min="3846" max="3846" width="19.28515625" customWidth="1"/>
    <col min="3847" max="3847" width="14.42578125" customWidth="1"/>
    <col min="3848" max="3848" width="17.85546875" customWidth="1"/>
    <col min="3849" max="3849" width="19.42578125" customWidth="1"/>
    <col min="3850" max="3850" width="15.7109375" customWidth="1"/>
    <col min="4097" max="4097" width="47.7109375" customWidth="1"/>
    <col min="4098" max="4098" width="17.28515625" customWidth="1"/>
    <col min="4099" max="4099" width="17.42578125" customWidth="1"/>
    <col min="4100" max="4100" width="16.28515625" customWidth="1"/>
    <col min="4101" max="4101" width="17.42578125" customWidth="1"/>
    <col min="4102" max="4102" width="19.28515625" customWidth="1"/>
    <col min="4103" max="4103" width="14.42578125" customWidth="1"/>
    <col min="4104" max="4104" width="17.85546875" customWidth="1"/>
    <col min="4105" max="4105" width="19.42578125" customWidth="1"/>
    <col min="4106" max="4106" width="15.7109375" customWidth="1"/>
    <col min="4353" max="4353" width="47.7109375" customWidth="1"/>
    <col min="4354" max="4354" width="17.28515625" customWidth="1"/>
    <col min="4355" max="4355" width="17.42578125" customWidth="1"/>
    <col min="4356" max="4356" width="16.28515625" customWidth="1"/>
    <col min="4357" max="4357" width="17.42578125" customWidth="1"/>
    <col min="4358" max="4358" width="19.28515625" customWidth="1"/>
    <col min="4359" max="4359" width="14.42578125" customWidth="1"/>
    <col min="4360" max="4360" width="17.85546875" customWidth="1"/>
    <col min="4361" max="4361" width="19.42578125" customWidth="1"/>
    <col min="4362" max="4362" width="15.7109375" customWidth="1"/>
    <col min="4609" max="4609" width="47.7109375" customWidth="1"/>
    <col min="4610" max="4610" width="17.28515625" customWidth="1"/>
    <col min="4611" max="4611" width="17.42578125" customWidth="1"/>
    <col min="4612" max="4612" width="16.28515625" customWidth="1"/>
    <col min="4613" max="4613" width="17.42578125" customWidth="1"/>
    <col min="4614" max="4614" width="19.28515625" customWidth="1"/>
    <col min="4615" max="4615" width="14.42578125" customWidth="1"/>
    <col min="4616" max="4616" width="17.85546875" customWidth="1"/>
    <col min="4617" max="4617" width="19.42578125" customWidth="1"/>
    <col min="4618" max="4618" width="15.7109375" customWidth="1"/>
    <col min="4865" max="4865" width="47.7109375" customWidth="1"/>
    <col min="4866" max="4866" width="17.28515625" customWidth="1"/>
    <col min="4867" max="4867" width="17.42578125" customWidth="1"/>
    <col min="4868" max="4868" width="16.28515625" customWidth="1"/>
    <col min="4869" max="4869" width="17.42578125" customWidth="1"/>
    <col min="4870" max="4870" width="19.28515625" customWidth="1"/>
    <col min="4871" max="4871" width="14.42578125" customWidth="1"/>
    <col min="4872" max="4872" width="17.85546875" customWidth="1"/>
    <col min="4873" max="4873" width="19.42578125" customWidth="1"/>
    <col min="4874" max="4874" width="15.7109375" customWidth="1"/>
    <col min="5121" max="5121" width="47.7109375" customWidth="1"/>
    <col min="5122" max="5122" width="17.28515625" customWidth="1"/>
    <col min="5123" max="5123" width="17.42578125" customWidth="1"/>
    <col min="5124" max="5124" width="16.28515625" customWidth="1"/>
    <col min="5125" max="5125" width="17.42578125" customWidth="1"/>
    <col min="5126" max="5126" width="19.28515625" customWidth="1"/>
    <col min="5127" max="5127" width="14.42578125" customWidth="1"/>
    <col min="5128" max="5128" width="17.85546875" customWidth="1"/>
    <col min="5129" max="5129" width="19.42578125" customWidth="1"/>
    <col min="5130" max="5130" width="15.7109375" customWidth="1"/>
    <col min="5377" max="5377" width="47.7109375" customWidth="1"/>
    <col min="5378" max="5378" width="17.28515625" customWidth="1"/>
    <col min="5379" max="5379" width="17.42578125" customWidth="1"/>
    <col min="5380" max="5380" width="16.28515625" customWidth="1"/>
    <col min="5381" max="5381" width="17.42578125" customWidth="1"/>
    <col min="5382" max="5382" width="19.28515625" customWidth="1"/>
    <col min="5383" max="5383" width="14.42578125" customWidth="1"/>
    <col min="5384" max="5384" width="17.85546875" customWidth="1"/>
    <col min="5385" max="5385" width="19.42578125" customWidth="1"/>
    <col min="5386" max="5386" width="15.7109375" customWidth="1"/>
    <col min="5633" max="5633" width="47.7109375" customWidth="1"/>
    <col min="5634" max="5634" width="17.28515625" customWidth="1"/>
    <col min="5635" max="5635" width="17.42578125" customWidth="1"/>
    <col min="5636" max="5636" width="16.28515625" customWidth="1"/>
    <col min="5637" max="5637" width="17.42578125" customWidth="1"/>
    <col min="5638" max="5638" width="19.28515625" customWidth="1"/>
    <col min="5639" max="5639" width="14.42578125" customWidth="1"/>
    <col min="5640" max="5640" width="17.85546875" customWidth="1"/>
    <col min="5641" max="5641" width="19.42578125" customWidth="1"/>
    <col min="5642" max="5642" width="15.7109375" customWidth="1"/>
    <col min="5889" max="5889" width="47.7109375" customWidth="1"/>
    <col min="5890" max="5890" width="17.28515625" customWidth="1"/>
    <col min="5891" max="5891" width="17.42578125" customWidth="1"/>
    <col min="5892" max="5892" width="16.28515625" customWidth="1"/>
    <col min="5893" max="5893" width="17.42578125" customWidth="1"/>
    <col min="5894" max="5894" width="19.28515625" customWidth="1"/>
    <col min="5895" max="5895" width="14.42578125" customWidth="1"/>
    <col min="5896" max="5896" width="17.85546875" customWidth="1"/>
    <col min="5897" max="5897" width="19.42578125" customWidth="1"/>
    <col min="5898" max="5898" width="15.7109375" customWidth="1"/>
    <col min="6145" max="6145" width="47.7109375" customWidth="1"/>
    <col min="6146" max="6146" width="17.28515625" customWidth="1"/>
    <col min="6147" max="6147" width="17.42578125" customWidth="1"/>
    <col min="6148" max="6148" width="16.28515625" customWidth="1"/>
    <col min="6149" max="6149" width="17.42578125" customWidth="1"/>
    <col min="6150" max="6150" width="19.28515625" customWidth="1"/>
    <col min="6151" max="6151" width="14.42578125" customWidth="1"/>
    <col min="6152" max="6152" width="17.85546875" customWidth="1"/>
    <col min="6153" max="6153" width="19.42578125" customWidth="1"/>
    <col min="6154" max="6154" width="15.7109375" customWidth="1"/>
    <col min="6401" max="6401" width="47.7109375" customWidth="1"/>
    <col min="6402" max="6402" width="17.28515625" customWidth="1"/>
    <col min="6403" max="6403" width="17.42578125" customWidth="1"/>
    <col min="6404" max="6404" width="16.28515625" customWidth="1"/>
    <col min="6405" max="6405" width="17.42578125" customWidth="1"/>
    <col min="6406" max="6406" width="19.28515625" customWidth="1"/>
    <col min="6407" max="6407" width="14.42578125" customWidth="1"/>
    <col min="6408" max="6408" width="17.85546875" customWidth="1"/>
    <col min="6409" max="6409" width="19.42578125" customWidth="1"/>
    <col min="6410" max="6410" width="15.7109375" customWidth="1"/>
    <col min="6657" max="6657" width="47.7109375" customWidth="1"/>
    <col min="6658" max="6658" width="17.28515625" customWidth="1"/>
    <col min="6659" max="6659" width="17.42578125" customWidth="1"/>
    <col min="6660" max="6660" width="16.28515625" customWidth="1"/>
    <col min="6661" max="6661" width="17.42578125" customWidth="1"/>
    <col min="6662" max="6662" width="19.28515625" customWidth="1"/>
    <col min="6663" max="6663" width="14.42578125" customWidth="1"/>
    <col min="6664" max="6664" width="17.85546875" customWidth="1"/>
    <col min="6665" max="6665" width="19.42578125" customWidth="1"/>
    <col min="6666" max="6666" width="15.7109375" customWidth="1"/>
    <col min="6913" max="6913" width="47.7109375" customWidth="1"/>
    <col min="6914" max="6914" width="17.28515625" customWidth="1"/>
    <col min="6915" max="6915" width="17.42578125" customWidth="1"/>
    <col min="6916" max="6916" width="16.28515625" customWidth="1"/>
    <col min="6917" max="6917" width="17.42578125" customWidth="1"/>
    <col min="6918" max="6918" width="19.28515625" customWidth="1"/>
    <col min="6919" max="6919" width="14.42578125" customWidth="1"/>
    <col min="6920" max="6920" width="17.85546875" customWidth="1"/>
    <col min="6921" max="6921" width="19.42578125" customWidth="1"/>
    <col min="6922" max="6922" width="15.7109375" customWidth="1"/>
    <col min="7169" max="7169" width="47.7109375" customWidth="1"/>
    <col min="7170" max="7170" width="17.28515625" customWidth="1"/>
    <col min="7171" max="7171" width="17.42578125" customWidth="1"/>
    <col min="7172" max="7172" width="16.28515625" customWidth="1"/>
    <col min="7173" max="7173" width="17.42578125" customWidth="1"/>
    <col min="7174" max="7174" width="19.28515625" customWidth="1"/>
    <col min="7175" max="7175" width="14.42578125" customWidth="1"/>
    <col min="7176" max="7176" width="17.85546875" customWidth="1"/>
    <col min="7177" max="7177" width="19.42578125" customWidth="1"/>
    <col min="7178" max="7178" width="15.7109375" customWidth="1"/>
    <col min="7425" max="7425" width="47.7109375" customWidth="1"/>
    <col min="7426" max="7426" width="17.28515625" customWidth="1"/>
    <col min="7427" max="7427" width="17.42578125" customWidth="1"/>
    <col min="7428" max="7428" width="16.28515625" customWidth="1"/>
    <col min="7429" max="7429" width="17.42578125" customWidth="1"/>
    <col min="7430" max="7430" width="19.28515625" customWidth="1"/>
    <col min="7431" max="7431" width="14.42578125" customWidth="1"/>
    <col min="7432" max="7432" width="17.85546875" customWidth="1"/>
    <col min="7433" max="7433" width="19.42578125" customWidth="1"/>
    <col min="7434" max="7434" width="15.7109375" customWidth="1"/>
    <col min="7681" max="7681" width="47.7109375" customWidth="1"/>
    <col min="7682" max="7682" width="17.28515625" customWidth="1"/>
    <col min="7683" max="7683" width="17.42578125" customWidth="1"/>
    <col min="7684" max="7684" width="16.28515625" customWidth="1"/>
    <col min="7685" max="7685" width="17.42578125" customWidth="1"/>
    <col min="7686" max="7686" width="19.28515625" customWidth="1"/>
    <col min="7687" max="7687" width="14.42578125" customWidth="1"/>
    <col min="7688" max="7688" width="17.85546875" customWidth="1"/>
    <col min="7689" max="7689" width="19.42578125" customWidth="1"/>
    <col min="7690" max="7690" width="15.7109375" customWidth="1"/>
    <col min="7937" max="7937" width="47.7109375" customWidth="1"/>
    <col min="7938" max="7938" width="17.28515625" customWidth="1"/>
    <col min="7939" max="7939" width="17.42578125" customWidth="1"/>
    <col min="7940" max="7940" width="16.28515625" customWidth="1"/>
    <col min="7941" max="7941" width="17.42578125" customWidth="1"/>
    <col min="7942" max="7942" width="19.28515625" customWidth="1"/>
    <col min="7943" max="7943" width="14.42578125" customWidth="1"/>
    <col min="7944" max="7944" width="17.85546875" customWidth="1"/>
    <col min="7945" max="7945" width="19.42578125" customWidth="1"/>
    <col min="7946" max="7946" width="15.7109375" customWidth="1"/>
    <col min="8193" max="8193" width="47.7109375" customWidth="1"/>
    <col min="8194" max="8194" width="17.28515625" customWidth="1"/>
    <col min="8195" max="8195" width="17.42578125" customWidth="1"/>
    <col min="8196" max="8196" width="16.28515625" customWidth="1"/>
    <col min="8197" max="8197" width="17.42578125" customWidth="1"/>
    <col min="8198" max="8198" width="19.28515625" customWidth="1"/>
    <col min="8199" max="8199" width="14.42578125" customWidth="1"/>
    <col min="8200" max="8200" width="17.85546875" customWidth="1"/>
    <col min="8201" max="8201" width="19.42578125" customWidth="1"/>
    <col min="8202" max="8202" width="15.7109375" customWidth="1"/>
    <col min="8449" max="8449" width="47.7109375" customWidth="1"/>
    <col min="8450" max="8450" width="17.28515625" customWidth="1"/>
    <col min="8451" max="8451" width="17.42578125" customWidth="1"/>
    <col min="8452" max="8452" width="16.28515625" customWidth="1"/>
    <col min="8453" max="8453" width="17.42578125" customWidth="1"/>
    <col min="8454" max="8454" width="19.28515625" customWidth="1"/>
    <col min="8455" max="8455" width="14.42578125" customWidth="1"/>
    <col min="8456" max="8456" width="17.85546875" customWidth="1"/>
    <col min="8457" max="8457" width="19.42578125" customWidth="1"/>
    <col min="8458" max="8458" width="15.7109375" customWidth="1"/>
    <col min="8705" max="8705" width="47.7109375" customWidth="1"/>
    <col min="8706" max="8706" width="17.28515625" customWidth="1"/>
    <col min="8707" max="8707" width="17.42578125" customWidth="1"/>
    <col min="8708" max="8708" width="16.28515625" customWidth="1"/>
    <col min="8709" max="8709" width="17.42578125" customWidth="1"/>
    <col min="8710" max="8710" width="19.28515625" customWidth="1"/>
    <col min="8711" max="8711" width="14.42578125" customWidth="1"/>
    <col min="8712" max="8712" width="17.85546875" customWidth="1"/>
    <col min="8713" max="8713" width="19.42578125" customWidth="1"/>
    <col min="8714" max="8714" width="15.7109375" customWidth="1"/>
    <col min="8961" max="8961" width="47.7109375" customWidth="1"/>
    <col min="8962" max="8962" width="17.28515625" customWidth="1"/>
    <col min="8963" max="8963" width="17.42578125" customWidth="1"/>
    <col min="8964" max="8964" width="16.28515625" customWidth="1"/>
    <col min="8965" max="8965" width="17.42578125" customWidth="1"/>
    <col min="8966" max="8966" width="19.28515625" customWidth="1"/>
    <col min="8967" max="8967" width="14.42578125" customWidth="1"/>
    <col min="8968" max="8968" width="17.85546875" customWidth="1"/>
    <col min="8969" max="8969" width="19.42578125" customWidth="1"/>
    <col min="8970" max="8970" width="15.7109375" customWidth="1"/>
    <col min="9217" max="9217" width="47.7109375" customWidth="1"/>
    <col min="9218" max="9218" width="17.28515625" customWidth="1"/>
    <col min="9219" max="9219" width="17.42578125" customWidth="1"/>
    <col min="9220" max="9220" width="16.28515625" customWidth="1"/>
    <col min="9221" max="9221" width="17.42578125" customWidth="1"/>
    <col min="9222" max="9222" width="19.28515625" customWidth="1"/>
    <col min="9223" max="9223" width="14.42578125" customWidth="1"/>
    <col min="9224" max="9224" width="17.85546875" customWidth="1"/>
    <col min="9225" max="9225" width="19.42578125" customWidth="1"/>
    <col min="9226" max="9226" width="15.7109375" customWidth="1"/>
    <col min="9473" max="9473" width="47.7109375" customWidth="1"/>
    <col min="9474" max="9474" width="17.28515625" customWidth="1"/>
    <col min="9475" max="9475" width="17.42578125" customWidth="1"/>
    <col min="9476" max="9476" width="16.28515625" customWidth="1"/>
    <col min="9477" max="9477" width="17.42578125" customWidth="1"/>
    <col min="9478" max="9478" width="19.28515625" customWidth="1"/>
    <col min="9479" max="9479" width="14.42578125" customWidth="1"/>
    <col min="9480" max="9480" width="17.85546875" customWidth="1"/>
    <col min="9481" max="9481" width="19.42578125" customWidth="1"/>
    <col min="9482" max="9482" width="15.7109375" customWidth="1"/>
    <col min="9729" max="9729" width="47.7109375" customWidth="1"/>
    <col min="9730" max="9730" width="17.28515625" customWidth="1"/>
    <col min="9731" max="9731" width="17.42578125" customWidth="1"/>
    <col min="9732" max="9732" width="16.28515625" customWidth="1"/>
    <col min="9733" max="9733" width="17.42578125" customWidth="1"/>
    <col min="9734" max="9734" width="19.28515625" customWidth="1"/>
    <col min="9735" max="9735" width="14.42578125" customWidth="1"/>
    <col min="9736" max="9736" width="17.85546875" customWidth="1"/>
    <col min="9737" max="9737" width="19.42578125" customWidth="1"/>
    <col min="9738" max="9738" width="15.7109375" customWidth="1"/>
    <col min="9985" max="9985" width="47.7109375" customWidth="1"/>
    <col min="9986" max="9986" width="17.28515625" customWidth="1"/>
    <col min="9987" max="9987" width="17.42578125" customWidth="1"/>
    <col min="9988" max="9988" width="16.28515625" customWidth="1"/>
    <col min="9989" max="9989" width="17.42578125" customWidth="1"/>
    <col min="9990" max="9990" width="19.28515625" customWidth="1"/>
    <col min="9991" max="9991" width="14.42578125" customWidth="1"/>
    <col min="9992" max="9992" width="17.85546875" customWidth="1"/>
    <col min="9993" max="9993" width="19.42578125" customWidth="1"/>
    <col min="9994" max="9994" width="15.7109375" customWidth="1"/>
    <col min="10241" max="10241" width="47.7109375" customWidth="1"/>
    <col min="10242" max="10242" width="17.28515625" customWidth="1"/>
    <col min="10243" max="10243" width="17.42578125" customWidth="1"/>
    <col min="10244" max="10244" width="16.28515625" customWidth="1"/>
    <col min="10245" max="10245" width="17.42578125" customWidth="1"/>
    <col min="10246" max="10246" width="19.28515625" customWidth="1"/>
    <col min="10247" max="10247" width="14.42578125" customWidth="1"/>
    <col min="10248" max="10248" width="17.85546875" customWidth="1"/>
    <col min="10249" max="10249" width="19.42578125" customWidth="1"/>
    <col min="10250" max="10250" width="15.7109375" customWidth="1"/>
    <col min="10497" max="10497" width="47.7109375" customWidth="1"/>
    <col min="10498" max="10498" width="17.28515625" customWidth="1"/>
    <col min="10499" max="10499" width="17.42578125" customWidth="1"/>
    <col min="10500" max="10500" width="16.28515625" customWidth="1"/>
    <col min="10501" max="10501" width="17.42578125" customWidth="1"/>
    <col min="10502" max="10502" width="19.28515625" customWidth="1"/>
    <col min="10503" max="10503" width="14.42578125" customWidth="1"/>
    <col min="10504" max="10504" width="17.85546875" customWidth="1"/>
    <col min="10505" max="10505" width="19.42578125" customWidth="1"/>
    <col min="10506" max="10506" width="15.7109375" customWidth="1"/>
    <col min="10753" max="10753" width="47.7109375" customWidth="1"/>
    <col min="10754" max="10754" width="17.28515625" customWidth="1"/>
    <col min="10755" max="10755" width="17.42578125" customWidth="1"/>
    <col min="10756" max="10756" width="16.28515625" customWidth="1"/>
    <col min="10757" max="10757" width="17.42578125" customWidth="1"/>
    <col min="10758" max="10758" width="19.28515625" customWidth="1"/>
    <col min="10759" max="10759" width="14.42578125" customWidth="1"/>
    <col min="10760" max="10760" width="17.85546875" customWidth="1"/>
    <col min="10761" max="10761" width="19.42578125" customWidth="1"/>
    <col min="10762" max="10762" width="15.7109375" customWidth="1"/>
    <col min="11009" max="11009" width="47.7109375" customWidth="1"/>
    <col min="11010" max="11010" width="17.28515625" customWidth="1"/>
    <col min="11011" max="11011" width="17.42578125" customWidth="1"/>
    <col min="11012" max="11012" width="16.28515625" customWidth="1"/>
    <col min="11013" max="11013" width="17.42578125" customWidth="1"/>
    <col min="11014" max="11014" width="19.28515625" customWidth="1"/>
    <col min="11015" max="11015" width="14.42578125" customWidth="1"/>
    <col min="11016" max="11016" width="17.85546875" customWidth="1"/>
    <col min="11017" max="11017" width="19.42578125" customWidth="1"/>
    <col min="11018" max="11018" width="15.7109375" customWidth="1"/>
    <col min="11265" max="11265" width="47.7109375" customWidth="1"/>
    <col min="11266" max="11266" width="17.28515625" customWidth="1"/>
    <col min="11267" max="11267" width="17.42578125" customWidth="1"/>
    <col min="11268" max="11268" width="16.28515625" customWidth="1"/>
    <col min="11269" max="11269" width="17.42578125" customWidth="1"/>
    <col min="11270" max="11270" width="19.28515625" customWidth="1"/>
    <col min="11271" max="11271" width="14.42578125" customWidth="1"/>
    <col min="11272" max="11272" width="17.85546875" customWidth="1"/>
    <col min="11273" max="11273" width="19.42578125" customWidth="1"/>
    <col min="11274" max="11274" width="15.7109375" customWidth="1"/>
    <col min="11521" max="11521" width="47.7109375" customWidth="1"/>
    <col min="11522" max="11522" width="17.28515625" customWidth="1"/>
    <col min="11523" max="11523" width="17.42578125" customWidth="1"/>
    <col min="11524" max="11524" width="16.28515625" customWidth="1"/>
    <col min="11525" max="11525" width="17.42578125" customWidth="1"/>
    <col min="11526" max="11526" width="19.28515625" customWidth="1"/>
    <col min="11527" max="11527" width="14.42578125" customWidth="1"/>
    <col min="11528" max="11528" width="17.85546875" customWidth="1"/>
    <col min="11529" max="11529" width="19.42578125" customWidth="1"/>
    <col min="11530" max="11530" width="15.7109375" customWidth="1"/>
    <col min="11777" max="11777" width="47.7109375" customWidth="1"/>
    <col min="11778" max="11778" width="17.28515625" customWidth="1"/>
    <col min="11779" max="11779" width="17.42578125" customWidth="1"/>
    <col min="11780" max="11780" width="16.28515625" customWidth="1"/>
    <col min="11781" max="11781" width="17.42578125" customWidth="1"/>
    <col min="11782" max="11782" width="19.28515625" customWidth="1"/>
    <col min="11783" max="11783" width="14.42578125" customWidth="1"/>
    <col min="11784" max="11784" width="17.85546875" customWidth="1"/>
    <col min="11785" max="11785" width="19.42578125" customWidth="1"/>
    <col min="11786" max="11786" width="15.7109375" customWidth="1"/>
    <col min="12033" max="12033" width="47.7109375" customWidth="1"/>
    <col min="12034" max="12034" width="17.28515625" customWidth="1"/>
    <col min="12035" max="12035" width="17.42578125" customWidth="1"/>
    <col min="12036" max="12036" width="16.28515625" customWidth="1"/>
    <col min="12037" max="12037" width="17.42578125" customWidth="1"/>
    <col min="12038" max="12038" width="19.28515625" customWidth="1"/>
    <col min="12039" max="12039" width="14.42578125" customWidth="1"/>
    <col min="12040" max="12040" width="17.85546875" customWidth="1"/>
    <col min="12041" max="12041" width="19.42578125" customWidth="1"/>
    <col min="12042" max="12042" width="15.7109375" customWidth="1"/>
    <col min="12289" max="12289" width="47.7109375" customWidth="1"/>
    <col min="12290" max="12290" width="17.28515625" customWidth="1"/>
    <col min="12291" max="12291" width="17.42578125" customWidth="1"/>
    <col min="12292" max="12292" width="16.28515625" customWidth="1"/>
    <col min="12293" max="12293" width="17.42578125" customWidth="1"/>
    <col min="12294" max="12294" width="19.28515625" customWidth="1"/>
    <col min="12295" max="12295" width="14.42578125" customWidth="1"/>
    <col min="12296" max="12296" width="17.85546875" customWidth="1"/>
    <col min="12297" max="12297" width="19.42578125" customWidth="1"/>
    <col min="12298" max="12298" width="15.7109375" customWidth="1"/>
    <col min="12545" max="12545" width="47.7109375" customWidth="1"/>
    <col min="12546" max="12546" width="17.28515625" customWidth="1"/>
    <col min="12547" max="12547" width="17.42578125" customWidth="1"/>
    <col min="12548" max="12548" width="16.28515625" customWidth="1"/>
    <col min="12549" max="12549" width="17.42578125" customWidth="1"/>
    <col min="12550" max="12550" width="19.28515625" customWidth="1"/>
    <col min="12551" max="12551" width="14.42578125" customWidth="1"/>
    <col min="12552" max="12552" width="17.85546875" customWidth="1"/>
    <col min="12553" max="12553" width="19.42578125" customWidth="1"/>
    <col min="12554" max="12554" width="15.7109375" customWidth="1"/>
    <col min="12801" max="12801" width="47.7109375" customWidth="1"/>
    <col min="12802" max="12802" width="17.28515625" customWidth="1"/>
    <col min="12803" max="12803" width="17.42578125" customWidth="1"/>
    <col min="12804" max="12804" width="16.28515625" customWidth="1"/>
    <col min="12805" max="12805" width="17.42578125" customWidth="1"/>
    <col min="12806" max="12806" width="19.28515625" customWidth="1"/>
    <col min="12807" max="12807" width="14.42578125" customWidth="1"/>
    <col min="12808" max="12808" width="17.85546875" customWidth="1"/>
    <col min="12809" max="12809" width="19.42578125" customWidth="1"/>
    <col min="12810" max="12810" width="15.7109375" customWidth="1"/>
    <col min="13057" max="13057" width="47.7109375" customWidth="1"/>
    <col min="13058" max="13058" width="17.28515625" customWidth="1"/>
    <col min="13059" max="13059" width="17.42578125" customWidth="1"/>
    <col min="13060" max="13060" width="16.28515625" customWidth="1"/>
    <col min="13061" max="13061" width="17.42578125" customWidth="1"/>
    <col min="13062" max="13062" width="19.28515625" customWidth="1"/>
    <col min="13063" max="13063" width="14.42578125" customWidth="1"/>
    <col min="13064" max="13064" width="17.85546875" customWidth="1"/>
    <col min="13065" max="13065" width="19.42578125" customWidth="1"/>
    <col min="13066" max="13066" width="15.7109375" customWidth="1"/>
    <col min="13313" max="13313" width="47.7109375" customWidth="1"/>
    <col min="13314" max="13314" width="17.28515625" customWidth="1"/>
    <col min="13315" max="13315" width="17.42578125" customWidth="1"/>
    <col min="13316" max="13316" width="16.28515625" customWidth="1"/>
    <col min="13317" max="13317" width="17.42578125" customWidth="1"/>
    <col min="13318" max="13318" width="19.28515625" customWidth="1"/>
    <col min="13319" max="13319" width="14.42578125" customWidth="1"/>
    <col min="13320" max="13320" width="17.85546875" customWidth="1"/>
    <col min="13321" max="13321" width="19.42578125" customWidth="1"/>
    <col min="13322" max="13322" width="15.7109375" customWidth="1"/>
    <col min="13569" max="13569" width="47.7109375" customWidth="1"/>
    <col min="13570" max="13570" width="17.28515625" customWidth="1"/>
    <col min="13571" max="13571" width="17.42578125" customWidth="1"/>
    <col min="13572" max="13572" width="16.28515625" customWidth="1"/>
    <col min="13573" max="13573" width="17.42578125" customWidth="1"/>
    <col min="13574" max="13574" width="19.28515625" customWidth="1"/>
    <col min="13575" max="13575" width="14.42578125" customWidth="1"/>
    <col min="13576" max="13576" width="17.85546875" customWidth="1"/>
    <col min="13577" max="13577" width="19.42578125" customWidth="1"/>
    <col min="13578" max="13578" width="15.7109375" customWidth="1"/>
    <col min="13825" max="13825" width="47.7109375" customWidth="1"/>
    <col min="13826" max="13826" width="17.28515625" customWidth="1"/>
    <col min="13827" max="13827" width="17.42578125" customWidth="1"/>
    <col min="13828" max="13828" width="16.28515625" customWidth="1"/>
    <col min="13829" max="13829" width="17.42578125" customWidth="1"/>
    <col min="13830" max="13830" width="19.28515625" customWidth="1"/>
    <col min="13831" max="13831" width="14.42578125" customWidth="1"/>
    <col min="13832" max="13832" width="17.85546875" customWidth="1"/>
    <col min="13833" max="13833" width="19.42578125" customWidth="1"/>
    <col min="13834" max="13834" width="15.7109375" customWidth="1"/>
    <col min="14081" max="14081" width="47.7109375" customWidth="1"/>
    <col min="14082" max="14082" width="17.28515625" customWidth="1"/>
    <col min="14083" max="14083" width="17.42578125" customWidth="1"/>
    <col min="14084" max="14084" width="16.28515625" customWidth="1"/>
    <col min="14085" max="14085" width="17.42578125" customWidth="1"/>
    <col min="14086" max="14086" width="19.28515625" customWidth="1"/>
    <col min="14087" max="14087" width="14.42578125" customWidth="1"/>
    <col min="14088" max="14088" width="17.85546875" customWidth="1"/>
    <col min="14089" max="14089" width="19.42578125" customWidth="1"/>
    <col min="14090" max="14090" width="15.7109375" customWidth="1"/>
    <col min="14337" max="14337" width="47.7109375" customWidth="1"/>
    <col min="14338" max="14338" width="17.28515625" customWidth="1"/>
    <col min="14339" max="14339" width="17.42578125" customWidth="1"/>
    <col min="14340" max="14340" width="16.28515625" customWidth="1"/>
    <col min="14341" max="14341" width="17.42578125" customWidth="1"/>
    <col min="14342" max="14342" width="19.28515625" customWidth="1"/>
    <col min="14343" max="14343" width="14.42578125" customWidth="1"/>
    <col min="14344" max="14344" width="17.85546875" customWidth="1"/>
    <col min="14345" max="14345" width="19.42578125" customWidth="1"/>
    <col min="14346" max="14346" width="15.7109375" customWidth="1"/>
    <col min="14593" max="14593" width="47.7109375" customWidth="1"/>
    <col min="14594" max="14594" width="17.28515625" customWidth="1"/>
    <col min="14595" max="14595" width="17.42578125" customWidth="1"/>
    <col min="14596" max="14596" width="16.28515625" customWidth="1"/>
    <col min="14597" max="14597" width="17.42578125" customWidth="1"/>
    <col min="14598" max="14598" width="19.28515625" customWidth="1"/>
    <col min="14599" max="14599" width="14.42578125" customWidth="1"/>
    <col min="14600" max="14600" width="17.85546875" customWidth="1"/>
    <col min="14601" max="14601" width="19.42578125" customWidth="1"/>
    <col min="14602" max="14602" width="15.7109375" customWidth="1"/>
    <col min="14849" max="14849" width="47.7109375" customWidth="1"/>
    <col min="14850" max="14850" width="17.28515625" customWidth="1"/>
    <col min="14851" max="14851" width="17.42578125" customWidth="1"/>
    <col min="14852" max="14852" width="16.28515625" customWidth="1"/>
    <col min="14853" max="14853" width="17.42578125" customWidth="1"/>
    <col min="14854" max="14854" width="19.28515625" customWidth="1"/>
    <col min="14855" max="14855" width="14.42578125" customWidth="1"/>
    <col min="14856" max="14856" width="17.85546875" customWidth="1"/>
    <col min="14857" max="14857" width="19.42578125" customWidth="1"/>
    <col min="14858" max="14858" width="15.7109375" customWidth="1"/>
    <col min="15105" max="15105" width="47.7109375" customWidth="1"/>
    <col min="15106" max="15106" width="17.28515625" customWidth="1"/>
    <col min="15107" max="15107" width="17.42578125" customWidth="1"/>
    <col min="15108" max="15108" width="16.28515625" customWidth="1"/>
    <col min="15109" max="15109" width="17.42578125" customWidth="1"/>
    <col min="15110" max="15110" width="19.28515625" customWidth="1"/>
    <col min="15111" max="15111" width="14.42578125" customWidth="1"/>
    <col min="15112" max="15112" width="17.85546875" customWidth="1"/>
    <col min="15113" max="15113" width="19.42578125" customWidth="1"/>
    <col min="15114" max="15114" width="15.7109375" customWidth="1"/>
    <col min="15361" max="15361" width="47.7109375" customWidth="1"/>
    <col min="15362" max="15362" width="17.28515625" customWidth="1"/>
    <col min="15363" max="15363" width="17.42578125" customWidth="1"/>
    <col min="15364" max="15364" width="16.28515625" customWidth="1"/>
    <col min="15365" max="15365" width="17.42578125" customWidth="1"/>
    <col min="15366" max="15366" width="19.28515625" customWidth="1"/>
    <col min="15367" max="15367" width="14.42578125" customWidth="1"/>
    <col min="15368" max="15368" width="17.85546875" customWidth="1"/>
    <col min="15369" max="15369" width="19.42578125" customWidth="1"/>
    <col min="15370" max="15370" width="15.7109375" customWidth="1"/>
    <col min="15617" max="15617" width="47.7109375" customWidth="1"/>
    <col min="15618" max="15618" width="17.28515625" customWidth="1"/>
    <col min="15619" max="15619" width="17.42578125" customWidth="1"/>
    <col min="15620" max="15620" width="16.28515625" customWidth="1"/>
    <col min="15621" max="15621" width="17.42578125" customWidth="1"/>
    <col min="15622" max="15622" width="19.28515625" customWidth="1"/>
    <col min="15623" max="15623" width="14.42578125" customWidth="1"/>
    <col min="15624" max="15624" width="17.85546875" customWidth="1"/>
    <col min="15625" max="15625" width="19.42578125" customWidth="1"/>
    <col min="15626" max="15626" width="15.7109375" customWidth="1"/>
    <col min="15873" max="15873" width="47.7109375" customWidth="1"/>
    <col min="15874" max="15874" width="17.28515625" customWidth="1"/>
    <col min="15875" max="15875" width="17.42578125" customWidth="1"/>
    <col min="15876" max="15876" width="16.28515625" customWidth="1"/>
    <col min="15877" max="15877" width="17.42578125" customWidth="1"/>
    <col min="15878" max="15878" width="19.28515625" customWidth="1"/>
    <col min="15879" max="15879" width="14.42578125" customWidth="1"/>
    <col min="15880" max="15880" width="17.85546875" customWidth="1"/>
    <col min="15881" max="15881" width="19.42578125" customWidth="1"/>
    <col min="15882" max="15882" width="15.7109375" customWidth="1"/>
    <col min="16129" max="16129" width="47.7109375" customWidth="1"/>
    <col min="16130" max="16130" width="17.28515625" customWidth="1"/>
    <col min="16131" max="16131" width="17.42578125" customWidth="1"/>
    <col min="16132" max="16132" width="16.28515625" customWidth="1"/>
    <col min="16133" max="16133" width="17.42578125" customWidth="1"/>
    <col min="16134" max="16134" width="19.28515625" customWidth="1"/>
    <col min="16135" max="16135" width="14.42578125" customWidth="1"/>
    <col min="16136" max="16136" width="17.85546875" customWidth="1"/>
    <col min="16137" max="16137" width="19.42578125" customWidth="1"/>
    <col min="16138" max="16138" width="15.7109375" customWidth="1"/>
  </cols>
  <sheetData>
    <row r="1" spans="1:11" ht="27" thickBot="1" x14ac:dyDescent="0.45">
      <c r="A1" s="219" t="s">
        <v>143</v>
      </c>
      <c r="B1" s="219"/>
      <c r="C1" s="219"/>
      <c r="D1" s="219"/>
      <c r="E1" s="219"/>
      <c r="F1" s="219"/>
      <c r="G1" s="219"/>
      <c r="H1" s="219"/>
      <c r="I1" s="219"/>
    </row>
    <row r="2" spans="1:11" ht="28.5" customHeight="1" thickBot="1" x14ac:dyDescent="0.45">
      <c r="A2" s="6" t="s">
        <v>0</v>
      </c>
      <c r="B2" s="220" t="s">
        <v>292</v>
      </c>
      <c r="C2" s="221"/>
      <c r="D2" s="221"/>
      <c r="E2" s="221"/>
      <c r="F2" s="222"/>
    </row>
    <row r="3" spans="1:11" ht="13.5" customHeight="1" thickBot="1" x14ac:dyDescent="0.35">
      <c r="A3" s="3"/>
      <c r="B3" s="2"/>
      <c r="C3" s="2"/>
    </row>
    <row r="4" spans="1:11" ht="16.5" thickBot="1" x14ac:dyDescent="0.3">
      <c r="A4" s="6" t="s">
        <v>1</v>
      </c>
      <c r="B4" s="217" t="s">
        <v>293</v>
      </c>
      <c r="C4" s="218"/>
      <c r="D4" s="63" t="s">
        <v>2</v>
      </c>
      <c r="E4" s="79">
        <v>42241</v>
      </c>
    </row>
    <row r="6" spans="1:11" ht="66.75" customHeight="1" x14ac:dyDescent="0.25">
      <c r="A6" s="223" t="s">
        <v>213</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214</v>
      </c>
      <c r="B11" s="5"/>
      <c r="C11" s="4"/>
      <c r="D11" s="4"/>
      <c r="E11" s="4"/>
      <c r="F11" s="4"/>
      <c r="G11" s="4"/>
      <c r="H11" s="4"/>
      <c r="I11" s="39"/>
    </row>
    <row r="12" spans="1:11" x14ac:dyDescent="0.25">
      <c r="A12" s="107" t="s">
        <v>215</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v>2400</v>
      </c>
      <c r="D17" s="4"/>
      <c r="E17" s="4"/>
      <c r="F17" s="4"/>
      <c r="G17" s="4"/>
      <c r="K17"/>
    </row>
    <row r="18" spans="1:12" x14ac:dyDescent="0.25">
      <c r="A18" s="57" t="s">
        <v>152</v>
      </c>
      <c r="B18" s="57"/>
      <c r="C18" s="17">
        <v>200</v>
      </c>
      <c r="D18" s="4"/>
      <c r="E18" s="4"/>
      <c r="F18" s="4"/>
      <c r="G18" s="4"/>
      <c r="K18"/>
    </row>
    <row r="19" spans="1:12" x14ac:dyDescent="0.25">
      <c r="A19" s="56" t="s">
        <v>51</v>
      </c>
      <c r="B19" s="56"/>
      <c r="C19" s="17">
        <v>100</v>
      </c>
      <c r="D19" s="4"/>
      <c r="E19" s="4"/>
      <c r="F19" s="4"/>
      <c r="G19" s="4"/>
      <c r="K19"/>
    </row>
    <row r="20" spans="1:12" x14ac:dyDescent="0.25">
      <c r="A20" s="57" t="s">
        <v>41</v>
      </c>
      <c r="B20" s="57"/>
      <c r="C20" s="17"/>
      <c r="D20" s="4"/>
      <c r="E20" s="4"/>
      <c r="F20" s="4"/>
      <c r="G20" s="4"/>
      <c r="K20"/>
    </row>
    <row r="21" spans="1:12" x14ac:dyDescent="0.25">
      <c r="A21" s="56" t="s">
        <v>49</v>
      </c>
      <c r="B21" s="56"/>
      <c r="C21" s="81">
        <v>300</v>
      </c>
      <c r="D21" s="4"/>
      <c r="E21" s="4"/>
      <c r="F21" s="4"/>
      <c r="G21" s="4"/>
      <c r="K21"/>
    </row>
    <row r="22" spans="1:12" s="11" customFormat="1" x14ac:dyDescent="0.25">
      <c r="A22" s="35"/>
      <c r="B22" s="83" t="s">
        <v>50</v>
      </c>
      <c r="C22" s="82">
        <f>SUM(C17:C21)</f>
        <v>3000</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v>14</v>
      </c>
      <c r="D26" s="17">
        <v>14</v>
      </c>
      <c r="E26" s="17">
        <v>14</v>
      </c>
      <c r="F26" s="17">
        <v>308</v>
      </c>
      <c r="G26" s="17">
        <v>313.5</v>
      </c>
      <c r="H26" s="17">
        <v>12</v>
      </c>
      <c r="I26" s="17">
        <v>12</v>
      </c>
      <c r="J26" s="17">
        <v>17</v>
      </c>
      <c r="L26" s="11">
        <f>G26+I26</f>
        <v>325.5</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216</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217</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c r="D54" s="17"/>
      <c r="K54"/>
    </row>
    <row r="55" spans="1:13" ht="39" x14ac:dyDescent="0.25">
      <c r="A55" s="7"/>
      <c r="B55" s="58" t="s">
        <v>7</v>
      </c>
      <c r="C55" s="60" t="s">
        <v>62</v>
      </c>
      <c r="D55" s="60" t="s">
        <v>25</v>
      </c>
    </row>
    <row r="56" spans="1:13" x14ac:dyDescent="0.25">
      <c r="A56" s="15" t="s">
        <v>218</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c r="D62" s="26"/>
      <c r="E62" s="26"/>
      <c r="F62" s="26"/>
      <c r="G62" s="26"/>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v>48</v>
      </c>
      <c r="D65" s="26">
        <v>124</v>
      </c>
      <c r="E65" s="26">
        <v>2</v>
      </c>
      <c r="F65" s="26">
        <v>8</v>
      </c>
      <c r="G65" s="26"/>
      <c r="H65" s="100">
        <v>2</v>
      </c>
      <c r="I65" s="100">
        <v>2</v>
      </c>
    </row>
    <row r="66" spans="1:11" ht="31.5" customHeight="1" x14ac:dyDescent="0.25">
      <c r="A66" s="226" t="s">
        <v>160</v>
      </c>
      <c r="B66" s="227"/>
      <c r="C66" s="227"/>
      <c r="D66" s="228"/>
      <c r="E66" s="26"/>
      <c r="F66" s="26"/>
      <c r="G66" s="99"/>
      <c r="H66" s="101"/>
      <c r="I66" s="102"/>
    </row>
    <row r="67" spans="1:11" ht="50.25" customHeight="1" x14ac:dyDescent="0.25">
      <c r="A67" s="229" t="s">
        <v>294</v>
      </c>
      <c r="B67" s="230"/>
      <c r="C67" s="230"/>
      <c r="D67" s="231"/>
      <c r="E67" s="103" t="s">
        <v>290</v>
      </c>
      <c r="F67" s="103">
        <v>6</v>
      </c>
      <c r="G67" s="80" t="s">
        <v>291</v>
      </c>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v>21</v>
      </c>
      <c r="D70" s="26">
        <v>5</v>
      </c>
      <c r="E70" s="17">
        <v>0</v>
      </c>
      <c r="F70" s="17">
        <v>0</v>
      </c>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220</v>
      </c>
      <c r="B73" s="22"/>
      <c r="C73" s="17"/>
      <c r="D73" s="17"/>
      <c r="E73" s="17"/>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v>27</v>
      </c>
      <c r="D76" s="17">
        <v>100</v>
      </c>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221</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14</v>
      </c>
      <c r="D98" s="115">
        <f>SUM(D26:D31)</f>
        <v>14</v>
      </c>
      <c r="E98" s="115">
        <f>SUM(E26:E31)</f>
        <v>14</v>
      </c>
      <c r="F98" s="115"/>
      <c r="G98" s="115">
        <f>SUM(F26:F31)</f>
        <v>308</v>
      </c>
      <c r="H98" s="115">
        <f>SUM(G26:G31)</f>
        <v>313.5</v>
      </c>
      <c r="I98" s="115"/>
      <c r="J98" s="115">
        <f>SUM(H26:H31)</f>
        <v>12</v>
      </c>
      <c r="K98" s="115">
        <f>SUM(I26:I31)</f>
        <v>12</v>
      </c>
      <c r="L98" s="115">
        <f>SUM(J26:J31)</f>
        <v>17</v>
      </c>
      <c r="M98" s="116">
        <f>G98+J98</f>
        <v>320</v>
      </c>
      <c r="N98" s="116">
        <f>H98+K98</f>
        <v>325.5</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14</v>
      </c>
      <c r="D100" s="115">
        <f t="shared" ref="D100:L100" si="1">SUM(D98:D99)</f>
        <v>14</v>
      </c>
      <c r="E100" s="115">
        <f t="shared" si="1"/>
        <v>14</v>
      </c>
      <c r="F100" s="115"/>
      <c r="G100" s="115">
        <f t="shared" si="1"/>
        <v>308</v>
      </c>
      <c r="H100" s="115">
        <f t="shared" si="1"/>
        <v>313.5</v>
      </c>
      <c r="I100" s="115"/>
      <c r="J100" s="115">
        <f t="shared" si="1"/>
        <v>12</v>
      </c>
      <c r="K100" s="115">
        <f t="shared" si="1"/>
        <v>12</v>
      </c>
      <c r="L100" s="115">
        <f t="shared" si="1"/>
        <v>17</v>
      </c>
      <c r="M100" s="116">
        <f t="shared" si="0"/>
        <v>320</v>
      </c>
      <c r="N100" s="116">
        <f t="shared" si="0"/>
        <v>325.5</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14</v>
      </c>
      <c r="D105" s="119">
        <f t="shared" ref="D105:L105" si="2">SUM(D100:D104)</f>
        <v>14</v>
      </c>
      <c r="E105" s="119">
        <f t="shared" si="2"/>
        <v>14</v>
      </c>
      <c r="F105" s="119">
        <f t="shared" si="2"/>
        <v>0</v>
      </c>
      <c r="G105" s="119">
        <f t="shared" si="2"/>
        <v>308</v>
      </c>
      <c r="H105" s="119">
        <f t="shared" si="2"/>
        <v>313.5</v>
      </c>
      <c r="I105" s="119"/>
      <c r="J105" s="119">
        <f t="shared" si="2"/>
        <v>12</v>
      </c>
      <c r="K105" s="119">
        <f t="shared" si="2"/>
        <v>12</v>
      </c>
      <c r="L105" s="119">
        <f t="shared" si="2"/>
        <v>17</v>
      </c>
      <c r="M105" s="120">
        <f t="shared" si="0"/>
        <v>320</v>
      </c>
      <c r="N105" s="120">
        <f t="shared" si="0"/>
        <v>325.5</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21</v>
      </c>
      <c r="D109" s="119"/>
      <c r="E109" s="119">
        <f>C65</f>
        <v>48</v>
      </c>
      <c r="F109" s="119">
        <f>D62+D70</f>
        <v>5</v>
      </c>
      <c r="G109" s="119">
        <f>E62+H65</f>
        <v>2</v>
      </c>
      <c r="H109" s="119">
        <f>F62+I65</f>
        <v>2</v>
      </c>
      <c r="I109" s="119"/>
      <c r="J109" s="119">
        <f>E65+E70</f>
        <v>2</v>
      </c>
      <c r="K109" s="119">
        <f>F65+G65+F70</f>
        <v>8</v>
      </c>
      <c r="L109" s="119">
        <f>D65</f>
        <v>124</v>
      </c>
      <c r="M109" s="120">
        <f t="shared" si="0"/>
        <v>4</v>
      </c>
      <c r="N109" s="120">
        <f t="shared" si="0"/>
        <v>10</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27</v>
      </c>
      <c r="D111" s="119">
        <f>D79+C76</f>
        <v>27</v>
      </c>
      <c r="E111" s="119">
        <f>E79+C76</f>
        <v>27</v>
      </c>
      <c r="F111" s="119"/>
      <c r="G111" s="119">
        <f>F79</f>
        <v>0</v>
      </c>
      <c r="H111" s="119">
        <f>G79</f>
        <v>0</v>
      </c>
      <c r="I111" s="119">
        <f>D76+D82</f>
        <v>100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0</v>
      </c>
      <c r="D113" s="119">
        <f>D73</f>
        <v>0</v>
      </c>
      <c r="E113" s="119">
        <f>D73</f>
        <v>0</v>
      </c>
      <c r="F113" s="119"/>
      <c r="G113" s="119">
        <f>E73</f>
        <v>0</v>
      </c>
      <c r="H113" s="119">
        <f>E73</f>
        <v>0</v>
      </c>
      <c r="I113" s="119"/>
      <c r="J113" s="119"/>
      <c r="K113" s="119"/>
      <c r="L113" s="119"/>
      <c r="M113" s="120">
        <f t="shared" si="0"/>
        <v>0</v>
      </c>
      <c r="N113" s="120">
        <f t="shared" si="0"/>
        <v>0</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62</v>
      </c>
      <c r="D119" s="124">
        <f t="shared" ref="D119:N119" si="5">D105+D107+D109+D111+D113+D115+D117</f>
        <v>41</v>
      </c>
      <c r="E119" s="124">
        <f t="shared" si="5"/>
        <v>89</v>
      </c>
      <c r="F119" s="124">
        <f t="shared" si="5"/>
        <v>5</v>
      </c>
      <c r="G119" s="124">
        <f t="shared" si="5"/>
        <v>310</v>
      </c>
      <c r="H119" s="124">
        <f t="shared" si="5"/>
        <v>315.5</v>
      </c>
      <c r="I119" s="124">
        <f t="shared" si="5"/>
        <v>100</v>
      </c>
      <c r="J119" s="124">
        <f t="shared" si="5"/>
        <v>14</v>
      </c>
      <c r="K119" s="124">
        <f t="shared" si="5"/>
        <v>20</v>
      </c>
      <c r="L119" s="124">
        <f t="shared" si="5"/>
        <v>141</v>
      </c>
      <c r="M119" s="124">
        <f t="shared" si="5"/>
        <v>324</v>
      </c>
      <c r="N119" s="124">
        <f t="shared" si="5"/>
        <v>335.5</v>
      </c>
    </row>
    <row r="120" spans="1:14" ht="30.75" thickBot="1" x14ac:dyDescent="0.3">
      <c r="A120" s="7"/>
      <c r="H120" s="125" t="s">
        <v>189</v>
      </c>
      <c r="I120" s="126">
        <f>C22</f>
        <v>3000</v>
      </c>
    </row>
    <row r="121" spans="1:14" ht="30.75" thickBot="1" x14ac:dyDescent="0.3">
      <c r="A121" s="7"/>
      <c r="H121" s="125" t="s">
        <v>190</v>
      </c>
      <c r="I121" s="127">
        <f>SUM(I119:I120)</f>
        <v>3100</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x14ac:dyDescent="0.25">
      <c r="A129" s="7"/>
    </row>
    <row r="130" spans="1:1" x14ac:dyDescent="0.25">
      <c r="A130" s="7"/>
    </row>
    <row r="131" spans="1:1" x14ac:dyDescent="0.25">
      <c r="A131" s="7"/>
    </row>
    <row r="132" spans="1:1" x14ac:dyDescent="0.25">
      <c r="A132" s="7"/>
    </row>
    <row r="133" spans="1:1" x14ac:dyDescent="0.25">
      <c r="A133" s="7"/>
    </row>
    <row r="134" spans="1:1" x14ac:dyDescent="0.25">
      <c r="A134" s="7"/>
    </row>
    <row r="135" spans="1:1" x14ac:dyDescent="0.25">
      <c r="A135" s="7"/>
    </row>
    <row r="136" spans="1:1" x14ac:dyDescent="0.25">
      <c r="A136" s="7"/>
    </row>
    <row r="137" spans="1:1" x14ac:dyDescent="0.25">
      <c r="A137" s="7"/>
    </row>
    <row r="138" spans="1:1" x14ac:dyDescent="0.25">
      <c r="A138" s="7"/>
    </row>
    <row r="139" spans="1:1" x14ac:dyDescent="0.25">
      <c r="A139" s="7"/>
    </row>
    <row r="140" spans="1:1" x14ac:dyDescent="0.25">
      <c r="A140" s="7"/>
    </row>
    <row r="141" spans="1:1" x14ac:dyDescent="0.25">
      <c r="A141" s="7"/>
    </row>
    <row r="142" spans="1:1" x14ac:dyDescent="0.25">
      <c r="A142" s="7"/>
    </row>
    <row r="143" spans="1:1" x14ac:dyDescent="0.25">
      <c r="A143" s="7"/>
    </row>
    <row r="144" spans="1:1" x14ac:dyDescent="0.25">
      <c r="A144" s="7"/>
    </row>
    <row r="145" spans="1:1" x14ac:dyDescent="0.25">
      <c r="A145" s="7"/>
    </row>
    <row r="146" spans="1:1" x14ac:dyDescent="0.25">
      <c r="A146" s="7"/>
    </row>
    <row r="147" spans="1:1" x14ac:dyDescent="0.25">
      <c r="A147" s="7"/>
    </row>
    <row r="148" spans="1:1" x14ac:dyDescent="0.25">
      <c r="A148" s="7"/>
    </row>
    <row r="149" spans="1:1" x14ac:dyDescent="0.25">
      <c r="A149" s="7"/>
    </row>
    <row r="150" spans="1:1" x14ac:dyDescent="0.25">
      <c r="A150" s="7"/>
    </row>
    <row r="151" spans="1:1" x14ac:dyDescent="0.25">
      <c r="A151" s="7"/>
    </row>
    <row r="152" spans="1:1" x14ac:dyDescent="0.25">
      <c r="A152" s="7"/>
    </row>
    <row r="153" spans="1:1" x14ac:dyDescent="0.25">
      <c r="A153" s="7"/>
    </row>
    <row r="154" spans="1:1" x14ac:dyDescent="0.25">
      <c r="A154" s="7"/>
    </row>
    <row r="155" spans="1:1" x14ac:dyDescent="0.25">
      <c r="A155" s="7"/>
    </row>
    <row r="156" spans="1:1" x14ac:dyDescent="0.25">
      <c r="A156" s="7"/>
    </row>
    <row r="157" spans="1:1" x14ac:dyDescent="0.25">
      <c r="A157" s="7"/>
    </row>
    <row r="158" spans="1:1" x14ac:dyDescent="0.25">
      <c r="A158" s="7"/>
    </row>
    <row r="159" spans="1:1" x14ac:dyDescent="0.25">
      <c r="A159" s="7"/>
    </row>
    <row r="160" spans="1:1" x14ac:dyDescent="0.25">
      <c r="A160" s="7"/>
    </row>
    <row r="161" spans="1:1" x14ac:dyDescent="0.25">
      <c r="A161" s="7"/>
    </row>
    <row r="162" spans="1:1" x14ac:dyDescent="0.25">
      <c r="A162" s="7"/>
    </row>
    <row r="163" spans="1:1" x14ac:dyDescent="0.25">
      <c r="A163" s="7"/>
    </row>
    <row r="164" spans="1:1" x14ac:dyDescent="0.25">
      <c r="A164" s="7"/>
    </row>
    <row r="165" spans="1:1" x14ac:dyDescent="0.25">
      <c r="A165" s="7"/>
    </row>
    <row r="166" spans="1:1" x14ac:dyDescent="0.25">
      <c r="A166" s="7"/>
    </row>
    <row r="167" spans="1:1" x14ac:dyDescent="0.25">
      <c r="A167" s="7"/>
    </row>
    <row r="168" spans="1:1" x14ac:dyDescent="0.25">
      <c r="A168" s="7"/>
    </row>
    <row r="169" spans="1:1" x14ac:dyDescent="0.25">
      <c r="A169" s="7"/>
    </row>
    <row r="170" spans="1:1" x14ac:dyDescent="0.25">
      <c r="A170" s="7"/>
    </row>
    <row r="171" spans="1:1" x14ac:dyDescent="0.25">
      <c r="A171" s="7"/>
    </row>
    <row r="172" spans="1:1" x14ac:dyDescent="0.25">
      <c r="A172" s="7"/>
    </row>
    <row r="173" spans="1:1" x14ac:dyDescent="0.25">
      <c r="A173" s="7"/>
    </row>
    <row r="174" spans="1:1" x14ac:dyDescent="0.25">
      <c r="A174" s="7"/>
    </row>
    <row r="175" spans="1:1" x14ac:dyDescent="0.25">
      <c r="A175" s="7"/>
    </row>
    <row r="176" spans="1:1" x14ac:dyDescent="0.25">
      <c r="A176" s="7"/>
    </row>
    <row r="177" spans="1:1" x14ac:dyDescent="0.25">
      <c r="A177" s="7"/>
    </row>
    <row r="178" spans="1:1" x14ac:dyDescent="0.25">
      <c r="A178" s="7"/>
    </row>
    <row r="179" spans="1:1" x14ac:dyDescent="0.25">
      <c r="A179" s="7"/>
    </row>
    <row r="180" spans="1:1" x14ac:dyDescent="0.25">
      <c r="A180" s="7"/>
    </row>
    <row r="181" spans="1:1" x14ac:dyDescent="0.25">
      <c r="A181" s="7"/>
    </row>
    <row r="182" spans="1:1" x14ac:dyDescent="0.25">
      <c r="A182" s="7"/>
    </row>
    <row r="183" spans="1:1" x14ac:dyDescent="0.25">
      <c r="A183" s="7"/>
    </row>
    <row r="184" spans="1:1" x14ac:dyDescent="0.25">
      <c r="A184" s="7"/>
    </row>
    <row r="185" spans="1:1" x14ac:dyDescent="0.25">
      <c r="A185" s="7"/>
    </row>
    <row r="186" spans="1:1" x14ac:dyDescent="0.25">
      <c r="A186" s="7"/>
    </row>
    <row r="187" spans="1:1" x14ac:dyDescent="0.25">
      <c r="A187" s="7"/>
    </row>
    <row r="188" spans="1:1" x14ac:dyDescent="0.25">
      <c r="A188" s="7"/>
    </row>
    <row r="189" spans="1:1" x14ac:dyDescent="0.25">
      <c r="A189" s="7"/>
    </row>
    <row r="190" spans="1:1" x14ac:dyDescent="0.25">
      <c r="A190" s="7"/>
    </row>
    <row r="191" spans="1:1" x14ac:dyDescent="0.25">
      <c r="A191" s="7"/>
    </row>
    <row r="192" spans="1:1" x14ac:dyDescent="0.25">
      <c r="A192" s="7"/>
    </row>
    <row r="193" spans="1:1" x14ac:dyDescent="0.25">
      <c r="A193" s="7"/>
    </row>
    <row r="194" spans="1:1" x14ac:dyDescent="0.25">
      <c r="A194" s="7"/>
    </row>
    <row r="195" spans="1:1" x14ac:dyDescent="0.25">
      <c r="A195" s="7"/>
    </row>
    <row r="196" spans="1:1" x14ac:dyDescent="0.25">
      <c r="A196" s="7"/>
    </row>
    <row r="197" spans="1:1" x14ac:dyDescent="0.25">
      <c r="A197" s="7"/>
    </row>
    <row r="198" spans="1:1" x14ac:dyDescent="0.25">
      <c r="A198" s="7"/>
    </row>
    <row r="199" spans="1:1" x14ac:dyDescent="0.25">
      <c r="A199" s="7"/>
    </row>
    <row r="200" spans="1:1" x14ac:dyDescent="0.25">
      <c r="A200" s="7"/>
    </row>
    <row r="201" spans="1:1" x14ac:dyDescent="0.25">
      <c r="A201" s="7"/>
    </row>
    <row r="202" spans="1:1" x14ac:dyDescent="0.25">
      <c r="A202" s="7"/>
    </row>
    <row r="203" spans="1:1" x14ac:dyDescent="0.25">
      <c r="A203" s="7"/>
    </row>
    <row r="204" spans="1:1" x14ac:dyDescent="0.25">
      <c r="A204" s="7"/>
    </row>
    <row r="205" spans="1:1" x14ac:dyDescent="0.25">
      <c r="A205" s="7"/>
    </row>
    <row r="206" spans="1:1" x14ac:dyDescent="0.25">
      <c r="A206" s="7"/>
    </row>
    <row r="207" spans="1:1" x14ac:dyDescent="0.25">
      <c r="A207" s="7"/>
    </row>
  </sheetData>
  <mergeCells count="7">
    <mergeCell ref="A66:D66"/>
    <mergeCell ref="A67:D67"/>
    <mergeCell ref="A87:A88"/>
    <mergeCell ref="A1:I1"/>
    <mergeCell ref="B2:F2"/>
    <mergeCell ref="B4:C4"/>
    <mergeCell ref="A6:J6"/>
  </mergeCells>
  <pageMargins left="0.7" right="0.7" top="0.75" bottom="0.75" header="0.3" footer="0.3"/>
  <pageSetup scale="51"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91" workbookViewId="0">
      <selection activeCell="B89" sqref="B89"/>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295</v>
      </c>
      <c r="C2" s="221"/>
      <c r="D2" s="221"/>
      <c r="E2" s="221"/>
      <c r="F2" s="222"/>
    </row>
    <row r="3" spans="1:11" ht="13.5" customHeight="1" thickBot="1" x14ac:dyDescent="0.35">
      <c r="A3" s="3"/>
      <c r="B3" s="2"/>
      <c r="C3" s="2"/>
    </row>
    <row r="4" spans="1:11" ht="16.5" thickBot="1" x14ac:dyDescent="0.3">
      <c r="A4" s="6" t="s">
        <v>1</v>
      </c>
      <c r="B4" s="217" t="s">
        <v>296</v>
      </c>
      <c r="C4" s="218"/>
      <c r="D4" s="63" t="s">
        <v>2</v>
      </c>
      <c r="E4" s="79">
        <v>42291</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c r="D17" s="4"/>
      <c r="E17" s="4"/>
      <c r="F17" s="4"/>
      <c r="G17" s="4"/>
      <c r="K17"/>
    </row>
    <row r="18" spans="1:12" x14ac:dyDescent="0.25">
      <c r="A18" s="57" t="s">
        <v>152</v>
      </c>
      <c r="B18" s="57"/>
      <c r="C18" s="17">
        <v>616</v>
      </c>
      <c r="D18" s="4"/>
      <c r="E18" s="4"/>
      <c r="F18" s="4"/>
      <c r="G18" s="4"/>
      <c r="K18"/>
    </row>
    <row r="19" spans="1:12" x14ac:dyDescent="0.25">
      <c r="A19" s="56" t="s">
        <v>51</v>
      </c>
      <c r="B19" s="56"/>
      <c r="C19" s="17"/>
      <c r="D19" s="4"/>
      <c r="E19" s="4"/>
      <c r="F19" s="4"/>
      <c r="G19" s="4"/>
      <c r="K19"/>
    </row>
    <row r="20" spans="1:12" x14ac:dyDescent="0.25">
      <c r="A20" s="57" t="s">
        <v>41</v>
      </c>
      <c r="B20" s="57"/>
      <c r="C20" s="17"/>
      <c r="D20" s="4"/>
      <c r="E20" s="4"/>
      <c r="F20" s="4"/>
      <c r="G20" s="4"/>
      <c r="K20"/>
    </row>
    <row r="21" spans="1:12" x14ac:dyDescent="0.25">
      <c r="A21" s="56" t="s">
        <v>49</v>
      </c>
      <c r="B21" s="56"/>
      <c r="C21" s="81"/>
      <c r="D21" s="4"/>
      <c r="E21" s="4"/>
      <c r="F21" s="4"/>
      <c r="G21" s="4"/>
      <c r="K21"/>
    </row>
    <row r="22" spans="1:12" s="11" customFormat="1" x14ac:dyDescent="0.25">
      <c r="A22" s="35"/>
      <c r="B22" s="83" t="s">
        <v>50</v>
      </c>
      <c r="C22" s="82">
        <f>SUM(C17:C21)</f>
        <v>616</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v>66</v>
      </c>
      <c r="D26" s="17">
        <v>48</v>
      </c>
      <c r="E26" s="17">
        <v>57</v>
      </c>
      <c r="F26" s="17">
        <v>579</v>
      </c>
      <c r="G26" s="17">
        <v>589</v>
      </c>
      <c r="H26" s="17">
        <v>10</v>
      </c>
      <c r="I26" s="17">
        <v>29</v>
      </c>
      <c r="J26" s="17">
        <v>29</v>
      </c>
      <c r="L26" s="11">
        <f>G26+I26</f>
        <v>618</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c r="D54" s="17"/>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v>660</v>
      </c>
      <c r="D62" s="26">
        <v>8</v>
      </c>
      <c r="E62" s="26">
        <v>163</v>
      </c>
      <c r="F62" s="26">
        <v>437</v>
      </c>
      <c r="G62" s="26">
        <v>0</v>
      </c>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v>83</v>
      </c>
      <c r="D65" s="26">
        <v>83</v>
      </c>
      <c r="E65" s="26">
        <v>6</v>
      </c>
      <c r="F65" s="26"/>
      <c r="G65" s="26">
        <v>13</v>
      </c>
      <c r="H65" s="100"/>
      <c r="I65" s="100"/>
    </row>
    <row r="66" spans="1:11" ht="31.5" customHeight="1" x14ac:dyDescent="0.25">
      <c r="A66" s="226" t="s">
        <v>160</v>
      </c>
      <c r="B66" s="227"/>
      <c r="C66" s="227"/>
      <c r="D66" s="228"/>
      <c r="E66" s="26"/>
      <c r="F66" s="26"/>
      <c r="G66" s="99"/>
      <c r="H66" s="101"/>
      <c r="I66" s="102"/>
    </row>
    <row r="67" spans="1:11" ht="50.25" customHeight="1" x14ac:dyDescent="0.25">
      <c r="A67" s="229" t="s">
        <v>165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v>32</v>
      </c>
      <c r="D70" s="26">
        <v>13</v>
      </c>
      <c r="E70" s="17">
        <v>0</v>
      </c>
      <c r="F70" s="17">
        <v>0</v>
      </c>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c r="D73" s="17"/>
      <c r="E73" s="17"/>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66</v>
      </c>
      <c r="D98" s="115">
        <f>SUM(D26:D31)</f>
        <v>48</v>
      </c>
      <c r="E98" s="115">
        <f>SUM(E26:E31)</f>
        <v>57</v>
      </c>
      <c r="F98" s="115"/>
      <c r="G98" s="115">
        <f>SUM(F26:F31)</f>
        <v>579</v>
      </c>
      <c r="H98" s="115">
        <f>SUM(G26:G31)</f>
        <v>589</v>
      </c>
      <c r="I98" s="115"/>
      <c r="J98" s="115">
        <f>SUM(H26:H31)</f>
        <v>10</v>
      </c>
      <c r="K98" s="115">
        <f>SUM(I26:I31)</f>
        <v>29</v>
      </c>
      <c r="L98" s="115">
        <f>SUM(J26:J31)</f>
        <v>29</v>
      </c>
      <c r="M98" s="116">
        <f>G98+J98</f>
        <v>589</v>
      </c>
      <c r="N98" s="116">
        <f>H98+K98</f>
        <v>618</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66</v>
      </c>
      <c r="D100" s="115">
        <f t="shared" ref="D100:L100" si="1">SUM(D98:D99)</f>
        <v>48</v>
      </c>
      <c r="E100" s="115">
        <f t="shared" si="1"/>
        <v>57</v>
      </c>
      <c r="F100" s="115"/>
      <c r="G100" s="115">
        <f t="shared" si="1"/>
        <v>579</v>
      </c>
      <c r="H100" s="115">
        <f t="shared" si="1"/>
        <v>589</v>
      </c>
      <c r="I100" s="115"/>
      <c r="J100" s="115">
        <f t="shared" si="1"/>
        <v>10</v>
      </c>
      <c r="K100" s="115">
        <f t="shared" si="1"/>
        <v>29</v>
      </c>
      <c r="L100" s="115">
        <f t="shared" si="1"/>
        <v>29</v>
      </c>
      <c r="M100" s="116">
        <f t="shared" si="0"/>
        <v>589</v>
      </c>
      <c r="N100" s="116">
        <f t="shared" si="0"/>
        <v>618</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66</v>
      </c>
      <c r="D105" s="119">
        <f t="shared" ref="D105:L105" si="2">SUM(D100:D104)</f>
        <v>48</v>
      </c>
      <c r="E105" s="119">
        <f t="shared" si="2"/>
        <v>57</v>
      </c>
      <c r="F105" s="119">
        <f t="shared" si="2"/>
        <v>0</v>
      </c>
      <c r="G105" s="119">
        <f t="shared" si="2"/>
        <v>579</v>
      </c>
      <c r="H105" s="119">
        <f t="shared" si="2"/>
        <v>589</v>
      </c>
      <c r="I105" s="119"/>
      <c r="J105" s="119">
        <f t="shared" si="2"/>
        <v>10</v>
      </c>
      <c r="K105" s="119">
        <f t="shared" si="2"/>
        <v>29</v>
      </c>
      <c r="L105" s="119">
        <f t="shared" si="2"/>
        <v>29</v>
      </c>
      <c r="M105" s="120">
        <f t="shared" si="0"/>
        <v>589</v>
      </c>
      <c r="N105" s="120">
        <f t="shared" si="0"/>
        <v>618</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692</v>
      </c>
      <c r="D109" s="119"/>
      <c r="E109" s="119">
        <f>C65</f>
        <v>83</v>
      </c>
      <c r="F109" s="119">
        <f>D62+D70</f>
        <v>21</v>
      </c>
      <c r="G109" s="119">
        <f>E62+H65</f>
        <v>163</v>
      </c>
      <c r="H109" s="119">
        <f>F62+I65</f>
        <v>437</v>
      </c>
      <c r="I109" s="119"/>
      <c r="J109" s="119">
        <f>E65+E70</f>
        <v>6</v>
      </c>
      <c r="K109" s="119">
        <f>F65+G65+F70</f>
        <v>13</v>
      </c>
      <c r="L109" s="119">
        <f>D65</f>
        <v>83</v>
      </c>
      <c r="M109" s="120">
        <f t="shared" si="0"/>
        <v>169</v>
      </c>
      <c r="N109" s="120">
        <f t="shared" si="0"/>
        <v>450</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0</v>
      </c>
      <c r="D113" s="119">
        <f>D73</f>
        <v>0</v>
      </c>
      <c r="E113" s="119">
        <f>D73</f>
        <v>0</v>
      </c>
      <c r="F113" s="119"/>
      <c r="G113" s="119">
        <f>E73</f>
        <v>0</v>
      </c>
      <c r="H113" s="119">
        <f>E73</f>
        <v>0</v>
      </c>
      <c r="I113" s="119"/>
      <c r="J113" s="119"/>
      <c r="K113" s="119"/>
      <c r="L113" s="119"/>
      <c r="M113" s="120">
        <f t="shared" si="0"/>
        <v>0</v>
      </c>
      <c r="N113" s="120">
        <f t="shared" si="0"/>
        <v>0</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758</v>
      </c>
      <c r="D119" s="124">
        <f t="shared" ref="D119:N119" si="5">D105+D107+D109+D111+D113+D115+D117</f>
        <v>48</v>
      </c>
      <c r="E119" s="124">
        <f t="shared" si="5"/>
        <v>140</v>
      </c>
      <c r="F119" s="124">
        <f t="shared" si="5"/>
        <v>21</v>
      </c>
      <c r="G119" s="124">
        <f t="shared" si="5"/>
        <v>742</v>
      </c>
      <c r="H119" s="124">
        <f t="shared" si="5"/>
        <v>1026</v>
      </c>
      <c r="I119" s="124">
        <f t="shared" si="5"/>
        <v>0</v>
      </c>
      <c r="J119" s="124">
        <f t="shared" si="5"/>
        <v>16</v>
      </c>
      <c r="K119" s="124">
        <f t="shared" si="5"/>
        <v>42</v>
      </c>
      <c r="L119" s="124">
        <f t="shared" si="5"/>
        <v>112</v>
      </c>
      <c r="M119" s="124">
        <f t="shared" si="5"/>
        <v>758</v>
      </c>
      <c r="N119" s="124">
        <f t="shared" si="5"/>
        <v>1068</v>
      </c>
    </row>
    <row r="120" spans="1:14" ht="30.75" thickBot="1" x14ac:dyDescent="0.3">
      <c r="A120" s="7"/>
      <c r="H120" s="125" t="s">
        <v>189</v>
      </c>
      <c r="I120" s="126">
        <f>C22</f>
        <v>616</v>
      </c>
    </row>
    <row r="121" spans="1:14" ht="30.75" thickBot="1" x14ac:dyDescent="0.3">
      <c r="A121" s="7"/>
      <c r="H121" s="125" t="s">
        <v>190</v>
      </c>
      <c r="I121" s="127">
        <f>SUM(I119:I120)</f>
        <v>616</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91" workbookViewId="0">
      <selection activeCell="B89" sqref="B89"/>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297</v>
      </c>
      <c r="C2" s="221"/>
      <c r="D2" s="221"/>
      <c r="E2" s="221"/>
      <c r="F2" s="222"/>
    </row>
    <row r="3" spans="1:11" ht="13.5" customHeight="1" thickBot="1" x14ac:dyDescent="0.35">
      <c r="A3" s="3"/>
      <c r="B3" s="2"/>
      <c r="C3" s="2"/>
    </row>
    <row r="4" spans="1:11" ht="48" thickBot="1" x14ac:dyDescent="0.3">
      <c r="A4" s="6" t="s">
        <v>1</v>
      </c>
      <c r="B4" s="217" t="s">
        <v>298</v>
      </c>
      <c r="C4" s="218"/>
      <c r="D4" s="63" t="s">
        <v>2</v>
      </c>
      <c r="E4" s="79" t="s">
        <v>299</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1" x14ac:dyDescent="0.25">
      <c r="A17" s="56" t="s">
        <v>22</v>
      </c>
      <c r="B17" s="56"/>
      <c r="C17" s="17">
        <v>3036</v>
      </c>
      <c r="D17" s="4"/>
      <c r="E17" s="4"/>
      <c r="F17" s="4"/>
      <c r="G17" s="4"/>
      <c r="K17"/>
    </row>
    <row r="18" spans="1:11" x14ac:dyDescent="0.25">
      <c r="A18" s="57" t="s">
        <v>152</v>
      </c>
      <c r="B18" s="57"/>
      <c r="C18" s="17">
        <v>354</v>
      </c>
      <c r="D18" s="4"/>
      <c r="E18" s="4"/>
      <c r="F18" s="4"/>
      <c r="G18" s="4"/>
      <c r="K18"/>
    </row>
    <row r="19" spans="1:11" x14ac:dyDescent="0.25">
      <c r="A19" s="56" t="s">
        <v>51</v>
      </c>
      <c r="B19" s="56"/>
      <c r="C19" s="17">
        <v>150</v>
      </c>
      <c r="D19" s="4"/>
      <c r="E19" s="4"/>
      <c r="F19" s="4"/>
      <c r="G19" s="4"/>
      <c r="K19"/>
    </row>
    <row r="20" spans="1:11" x14ac:dyDescent="0.25">
      <c r="A20" s="57" t="s">
        <v>41</v>
      </c>
      <c r="B20" s="57"/>
      <c r="C20" s="17">
        <v>60</v>
      </c>
      <c r="D20" s="4"/>
      <c r="E20" s="4"/>
      <c r="F20" s="4"/>
      <c r="G20" s="4"/>
      <c r="K20"/>
    </row>
    <row r="21" spans="1:11" x14ac:dyDescent="0.25">
      <c r="A21" s="56" t="s">
        <v>49</v>
      </c>
      <c r="B21" s="56"/>
      <c r="C21" s="81">
        <v>364</v>
      </c>
      <c r="D21" s="4"/>
      <c r="E21" s="4"/>
      <c r="F21" s="4"/>
      <c r="G21" s="4"/>
      <c r="K21"/>
    </row>
    <row r="22" spans="1:11" s="11" customFormat="1" x14ac:dyDescent="0.25">
      <c r="A22" s="35"/>
      <c r="B22" s="83" t="s">
        <v>50</v>
      </c>
      <c r="C22" s="82">
        <f>SUM(C17:C21)</f>
        <v>3964</v>
      </c>
      <c r="D22" s="80"/>
      <c r="E22" s="80"/>
      <c r="F22" s="80"/>
      <c r="G22" s="80"/>
      <c r="H22" s="12"/>
      <c r="I22" s="12"/>
      <c r="J22" s="12"/>
    </row>
    <row r="23" spans="1:11" s="11" customFormat="1" x14ac:dyDescent="0.25">
      <c r="A23" s="35"/>
      <c r="B23" s="35"/>
      <c r="C23" s="80"/>
      <c r="D23" s="80"/>
      <c r="E23" s="80"/>
      <c r="F23" s="80"/>
      <c r="G23" s="80"/>
      <c r="H23" s="12"/>
      <c r="I23" s="12"/>
      <c r="J23" s="12"/>
    </row>
    <row r="24" spans="1:11" ht="56.25" customHeight="1" x14ac:dyDescent="0.35">
      <c r="A24" s="8"/>
      <c r="B24" s="13" t="s">
        <v>7</v>
      </c>
      <c r="C24" s="33" t="s">
        <v>62</v>
      </c>
      <c r="D24" s="33" t="s">
        <v>63</v>
      </c>
      <c r="E24" s="33" t="s">
        <v>64</v>
      </c>
      <c r="F24" s="33" t="s">
        <v>3</v>
      </c>
      <c r="G24" s="33" t="s">
        <v>14</v>
      </c>
      <c r="H24" s="33" t="s">
        <v>17</v>
      </c>
      <c r="I24" s="33" t="s">
        <v>18</v>
      </c>
      <c r="J24" s="33" t="s">
        <v>53</v>
      </c>
      <c r="K24"/>
    </row>
    <row r="25" spans="1:11" ht="35.25" customHeight="1" x14ac:dyDescent="0.25">
      <c r="A25" s="16" t="s">
        <v>12</v>
      </c>
      <c r="B25" s="13" t="s">
        <v>8</v>
      </c>
      <c r="C25" s="14" t="s">
        <v>5</v>
      </c>
      <c r="D25" s="14" t="s">
        <v>6</v>
      </c>
      <c r="E25" s="14" t="s">
        <v>5</v>
      </c>
      <c r="F25" s="14" t="s">
        <v>6</v>
      </c>
      <c r="G25" s="14" t="s">
        <v>6</v>
      </c>
      <c r="H25" s="14" t="s">
        <v>4</v>
      </c>
      <c r="I25" s="14" t="s">
        <v>4</v>
      </c>
      <c r="J25" s="14" t="s">
        <v>148</v>
      </c>
      <c r="K25"/>
    </row>
    <row r="26" spans="1:11" s="11" customFormat="1" x14ac:dyDescent="0.25">
      <c r="A26" s="27" t="s">
        <v>89</v>
      </c>
      <c r="B26" s="27"/>
      <c r="C26" s="17">
        <v>32</v>
      </c>
      <c r="D26" s="17">
        <v>24</v>
      </c>
      <c r="E26" s="17">
        <v>27</v>
      </c>
      <c r="F26" s="17">
        <v>191</v>
      </c>
      <c r="G26" s="17">
        <v>205</v>
      </c>
      <c r="H26" s="17">
        <v>9</v>
      </c>
      <c r="I26" s="17">
        <v>13.5</v>
      </c>
      <c r="J26" s="17">
        <v>55</v>
      </c>
    </row>
    <row r="27" spans="1:11" s="11" customFormat="1" x14ac:dyDescent="0.25">
      <c r="A27" s="15" t="s">
        <v>90</v>
      </c>
      <c r="B27" s="15"/>
      <c r="C27" s="17"/>
      <c r="D27" s="17"/>
      <c r="E27" s="17"/>
      <c r="F27" s="17"/>
      <c r="G27" s="17"/>
      <c r="H27" s="17"/>
      <c r="I27" s="17"/>
      <c r="J27" s="17"/>
    </row>
    <row r="28" spans="1:11" s="11" customFormat="1" x14ac:dyDescent="0.25">
      <c r="A28" s="27" t="s">
        <v>91</v>
      </c>
      <c r="B28" s="27"/>
      <c r="C28" s="17"/>
      <c r="D28" s="17"/>
      <c r="E28" s="17"/>
      <c r="F28" s="17"/>
      <c r="G28" s="17"/>
      <c r="H28" s="17"/>
      <c r="I28" s="17"/>
      <c r="J28" s="17"/>
    </row>
    <row r="29" spans="1:11" s="11" customFormat="1" x14ac:dyDescent="0.25">
      <c r="A29" s="15" t="s">
        <v>92</v>
      </c>
      <c r="B29" s="15"/>
      <c r="C29" s="17"/>
      <c r="D29" s="17"/>
      <c r="E29" s="17"/>
      <c r="F29" s="17"/>
      <c r="G29" s="17"/>
      <c r="H29" s="17"/>
      <c r="I29" s="17"/>
      <c r="J29" s="17"/>
    </row>
    <row r="30" spans="1:11" s="11" customFormat="1" x14ac:dyDescent="0.25">
      <c r="A30" s="27" t="s">
        <v>93</v>
      </c>
      <c r="B30" s="27"/>
      <c r="C30" s="17"/>
      <c r="D30" s="17"/>
      <c r="E30" s="17"/>
      <c r="F30" s="17"/>
      <c r="G30" s="17"/>
      <c r="H30" s="17"/>
      <c r="I30" s="17"/>
      <c r="J30" s="17"/>
    </row>
    <row r="31" spans="1:11" s="11" customFormat="1" x14ac:dyDescent="0.25">
      <c r="A31" s="15" t="s">
        <v>94</v>
      </c>
      <c r="B31" s="15"/>
      <c r="C31" s="17"/>
      <c r="D31" s="17"/>
      <c r="E31" s="17"/>
      <c r="F31" s="17"/>
      <c r="G31" s="17"/>
      <c r="H31" s="17"/>
      <c r="I31" s="17"/>
      <c r="J31" s="17"/>
    </row>
    <row r="32" spans="1:11"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v>397</v>
      </c>
      <c r="D54" s="17"/>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c r="D62" s="26"/>
      <c r="E62" s="26"/>
      <c r="F62" s="26"/>
      <c r="G62" s="26"/>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v>68</v>
      </c>
      <c r="D65" s="26">
        <v>187</v>
      </c>
      <c r="E65" s="26">
        <v>16</v>
      </c>
      <c r="F65" s="26">
        <v>35.5</v>
      </c>
      <c r="G65" s="26">
        <v>15</v>
      </c>
      <c r="H65" s="100"/>
      <c r="I65" s="100"/>
    </row>
    <row r="66" spans="1:11" ht="31.5" customHeight="1" x14ac:dyDescent="0.25">
      <c r="A66" s="226" t="s">
        <v>160</v>
      </c>
      <c r="B66" s="227"/>
      <c r="C66" s="227"/>
      <c r="D66" s="228"/>
      <c r="E66" s="26"/>
      <c r="F66" s="26"/>
      <c r="G66" s="99"/>
      <c r="H66" s="101"/>
      <c r="I66" s="102"/>
    </row>
    <row r="67" spans="1:11" ht="50.25" customHeight="1" x14ac:dyDescent="0.25">
      <c r="A67" s="229" t="s">
        <v>300</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c r="D70" s="26"/>
      <c r="E70" s="17"/>
      <c r="F70" s="17"/>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c r="D73" s="17"/>
      <c r="E73" s="17"/>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v>7</v>
      </c>
      <c r="D76" s="17">
        <v>250</v>
      </c>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32</v>
      </c>
      <c r="D98" s="115">
        <f>SUM(D26:D31)</f>
        <v>24</v>
      </c>
      <c r="E98" s="115">
        <f>SUM(E26:E31)</f>
        <v>27</v>
      </c>
      <c r="F98" s="115"/>
      <c r="G98" s="115">
        <f>SUM(F26:F31)</f>
        <v>191</v>
      </c>
      <c r="H98" s="115">
        <f>SUM(G26:G31)</f>
        <v>205</v>
      </c>
      <c r="I98" s="115"/>
      <c r="J98" s="115">
        <f>SUM(H26:H31)</f>
        <v>9</v>
      </c>
      <c r="K98" s="115">
        <f>SUM(I26:I31)</f>
        <v>13.5</v>
      </c>
      <c r="L98" s="115">
        <f>SUM(J26:J31)</f>
        <v>55</v>
      </c>
      <c r="M98" s="116">
        <f>G98+J98</f>
        <v>200</v>
      </c>
      <c r="N98" s="116">
        <f>H98+K98</f>
        <v>218.5</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32</v>
      </c>
      <c r="D100" s="115">
        <f t="shared" ref="D100:L100" si="1">SUM(D98:D99)</f>
        <v>24</v>
      </c>
      <c r="E100" s="115">
        <f t="shared" si="1"/>
        <v>27</v>
      </c>
      <c r="F100" s="115"/>
      <c r="G100" s="115">
        <f t="shared" si="1"/>
        <v>191</v>
      </c>
      <c r="H100" s="115">
        <f t="shared" si="1"/>
        <v>205</v>
      </c>
      <c r="I100" s="115"/>
      <c r="J100" s="115">
        <f t="shared" si="1"/>
        <v>9</v>
      </c>
      <c r="K100" s="115">
        <f t="shared" si="1"/>
        <v>13.5</v>
      </c>
      <c r="L100" s="115">
        <f t="shared" si="1"/>
        <v>55</v>
      </c>
      <c r="M100" s="116">
        <f t="shared" si="0"/>
        <v>200</v>
      </c>
      <c r="N100" s="116">
        <f t="shared" si="0"/>
        <v>218.5</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397</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429</v>
      </c>
      <c r="D105" s="119">
        <f t="shared" ref="D105:L105" si="2">SUM(D100:D104)</f>
        <v>24</v>
      </c>
      <c r="E105" s="119">
        <f t="shared" si="2"/>
        <v>27</v>
      </c>
      <c r="F105" s="119">
        <f t="shared" si="2"/>
        <v>0</v>
      </c>
      <c r="G105" s="119">
        <f t="shared" si="2"/>
        <v>191</v>
      </c>
      <c r="H105" s="119">
        <f t="shared" si="2"/>
        <v>205</v>
      </c>
      <c r="I105" s="119"/>
      <c r="J105" s="119">
        <f t="shared" si="2"/>
        <v>9</v>
      </c>
      <c r="K105" s="119">
        <f t="shared" si="2"/>
        <v>13.5</v>
      </c>
      <c r="L105" s="119">
        <f t="shared" si="2"/>
        <v>55</v>
      </c>
      <c r="M105" s="120">
        <f t="shared" si="0"/>
        <v>200</v>
      </c>
      <c r="N105" s="120">
        <f t="shared" si="0"/>
        <v>218.5</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0</v>
      </c>
      <c r="D109" s="119"/>
      <c r="E109" s="119">
        <f>C65</f>
        <v>68</v>
      </c>
      <c r="F109" s="119">
        <f>D62+D70</f>
        <v>0</v>
      </c>
      <c r="G109" s="119">
        <f>E62+H65</f>
        <v>0</v>
      </c>
      <c r="H109" s="119">
        <f>F62+I65</f>
        <v>0</v>
      </c>
      <c r="I109" s="119"/>
      <c r="J109" s="119">
        <f>E65+E70</f>
        <v>16</v>
      </c>
      <c r="K109" s="119">
        <f>F65+G65+F70</f>
        <v>50.5</v>
      </c>
      <c r="L109" s="119">
        <f>D65</f>
        <v>187</v>
      </c>
      <c r="M109" s="120">
        <f t="shared" si="0"/>
        <v>16</v>
      </c>
      <c r="N109" s="120">
        <f t="shared" si="0"/>
        <v>50.5</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7</v>
      </c>
      <c r="D111" s="119">
        <f>D79+C76</f>
        <v>7</v>
      </c>
      <c r="E111" s="119">
        <f>E79+C76</f>
        <v>7</v>
      </c>
      <c r="F111" s="119"/>
      <c r="G111" s="119">
        <f>F79</f>
        <v>0</v>
      </c>
      <c r="H111" s="119">
        <f>G79</f>
        <v>0</v>
      </c>
      <c r="I111" s="119">
        <f>D76+D82</f>
        <v>250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0</v>
      </c>
      <c r="D113" s="119">
        <f>D73</f>
        <v>0</v>
      </c>
      <c r="E113" s="119">
        <f>D73</f>
        <v>0</v>
      </c>
      <c r="F113" s="119"/>
      <c r="G113" s="119">
        <f>E73</f>
        <v>0</v>
      </c>
      <c r="H113" s="119">
        <f>E73</f>
        <v>0</v>
      </c>
      <c r="I113" s="119"/>
      <c r="J113" s="119"/>
      <c r="K113" s="119"/>
      <c r="L113" s="119"/>
      <c r="M113" s="120">
        <f t="shared" si="0"/>
        <v>0</v>
      </c>
      <c r="N113" s="120">
        <f t="shared" si="0"/>
        <v>0</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436</v>
      </c>
      <c r="D119" s="124">
        <f t="shared" ref="D119:N119" si="5">D105+D107+D109+D111+D113+D115+D117</f>
        <v>31</v>
      </c>
      <c r="E119" s="124">
        <f t="shared" si="5"/>
        <v>102</v>
      </c>
      <c r="F119" s="124">
        <f t="shared" si="5"/>
        <v>0</v>
      </c>
      <c r="G119" s="124">
        <f t="shared" si="5"/>
        <v>191</v>
      </c>
      <c r="H119" s="124">
        <f t="shared" si="5"/>
        <v>205</v>
      </c>
      <c r="I119" s="124">
        <f t="shared" si="5"/>
        <v>250</v>
      </c>
      <c r="J119" s="124">
        <f t="shared" si="5"/>
        <v>25</v>
      </c>
      <c r="K119" s="124">
        <f t="shared" si="5"/>
        <v>64</v>
      </c>
      <c r="L119" s="124">
        <f t="shared" si="5"/>
        <v>242</v>
      </c>
      <c r="M119" s="124">
        <f t="shared" si="5"/>
        <v>216</v>
      </c>
      <c r="N119" s="124">
        <f t="shared" si="5"/>
        <v>269</v>
      </c>
    </row>
    <row r="120" spans="1:14" ht="30.75" thickBot="1" x14ac:dyDescent="0.3">
      <c r="A120" s="7"/>
      <c r="H120" s="125" t="s">
        <v>189</v>
      </c>
      <c r="I120" s="126">
        <f>C22</f>
        <v>3964</v>
      </c>
    </row>
    <row r="121" spans="1:14" ht="30.75" thickBot="1" x14ac:dyDescent="0.3">
      <c r="A121" s="7"/>
      <c r="H121" s="125" t="s">
        <v>190</v>
      </c>
      <c r="I121" s="127">
        <f>SUM(I119:I120)</f>
        <v>4214</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abSelected="1" topLeftCell="A13" workbookViewId="0">
      <selection activeCell="D19" sqref="D19"/>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193</v>
      </c>
      <c r="C2" s="221"/>
      <c r="D2" s="221"/>
      <c r="E2" s="221"/>
      <c r="F2" s="222"/>
    </row>
    <row r="3" spans="1:11" ht="13.5" customHeight="1" thickBot="1" x14ac:dyDescent="0.35">
      <c r="A3" s="3"/>
      <c r="B3" s="2"/>
      <c r="C3" s="2"/>
    </row>
    <row r="4" spans="1:11" ht="16.5" thickBot="1" x14ac:dyDescent="0.3">
      <c r="A4" s="6" t="s">
        <v>1</v>
      </c>
      <c r="B4" s="217" t="s">
        <v>194</v>
      </c>
      <c r="C4" s="218"/>
      <c r="D4" s="63" t="s">
        <v>2</v>
      </c>
      <c r="E4" s="79">
        <v>42265</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c r="D17" s="4"/>
      <c r="E17" s="4"/>
      <c r="F17" s="4"/>
      <c r="G17" s="4"/>
      <c r="K17"/>
    </row>
    <row r="18" spans="1:12" x14ac:dyDescent="0.25">
      <c r="A18" s="57" t="s">
        <v>152</v>
      </c>
      <c r="B18" s="57"/>
      <c r="C18" s="17"/>
      <c r="D18" s="4"/>
      <c r="E18" s="4"/>
      <c r="F18" s="4"/>
      <c r="G18" s="4"/>
      <c r="K18"/>
    </row>
    <row r="19" spans="1:12" x14ac:dyDescent="0.25">
      <c r="A19" s="56" t="s">
        <v>51</v>
      </c>
      <c r="B19" s="56"/>
      <c r="C19" s="17"/>
      <c r="D19" s="4"/>
      <c r="E19" s="4"/>
      <c r="F19" s="4"/>
      <c r="G19" s="4"/>
      <c r="K19"/>
    </row>
    <row r="20" spans="1:12" x14ac:dyDescent="0.25">
      <c r="A20" s="57" t="s">
        <v>41</v>
      </c>
      <c r="B20" s="57"/>
      <c r="C20" s="17"/>
      <c r="D20" s="4"/>
      <c r="E20" s="4"/>
      <c r="F20" s="4"/>
      <c r="G20" s="4"/>
      <c r="K20"/>
    </row>
    <row r="21" spans="1:12" x14ac:dyDescent="0.25">
      <c r="A21" s="56" t="s">
        <v>49</v>
      </c>
      <c r="B21" s="56"/>
      <c r="C21" s="128">
        <v>3223</v>
      </c>
      <c r="D21" s="4"/>
      <c r="E21" s="4"/>
      <c r="F21" s="4"/>
      <c r="G21" s="4"/>
      <c r="K21"/>
    </row>
    <row r="22" spans="1:12" s="11" customFormat="1" x14ac:dyDescent="0.25">
      <c r="A22" s="35"/>
      <c r="B22" s="83" t="s">
        <v>50</v>
      </c>
      <c r="C22" s="82">
        <f>SUM(C17:C21)</f>
        <v>3223</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v>34</v>
      </c>
      <c r="D26" s="17">
        <v>29</v>
      </c>
      <c r="E26" s="17">
        <v>36</v>
      </c>
      <c r="F26" s="17">
        <v>432</v>
      </c>
      <c r="G26" s="17">
        <v>456.7</v>
      </c>
      <c r="H26" s="17">
        <v>24</v>
      </c>
      <c r="I26" s="17">
        <v>24</v>
      </c>
      <c r="J26" s="17">
        <v>40</v>
      </c>
      <c r="L26" s="11">
        <f>G26+I26</f>
        <v>480.7</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v>18</v>
      </c>
      <c r="D38" s="26">
        <v>14</v>
      </c>
      <c r="E38" s="26">
        <v>16</v>
      </c>
      <c r="F38" s="129">
        <v>48</v>
      </c>
      <c r="G38" s="26">
        <v>53</v>
      </c>
      <c r="H38" s="26">
        <v>17</v>
      </c>
      <c r="I38" s="26">
        <v>17</v>
      </c>
      <c r="J38" s="26">
        <v>187</v>
      </c>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c r="D54" s="17"/>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c r="D62" s="26"/>
      <c r="E62" s="26"/>
      <c r="F62" s="26"/>
      <c r="G62" s="26"/>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v>32</v>
      </c>
      <c r="D65" s="26">
        <v>32</v>
      </c>
      <c r="E65" s="26">
        <v>49</v>
      </c>
      <c r="F65" s="26">
        <v>11</v>
      </c>
      <c r="G65" s="26">
        <v>1</v>
      </c>
      <c r="H65" s="100">
        <v>0</v>
      </c>
      <c r="I65" s="100"/>
    </row>
    <row r="66" spans="1:11" ht="31.5" customHeight="1" x14ac:dyDescent="0.25">
      <c r="A66" s="226" t="s">
        <v>160</v>
      </c>
      <c r="B66" s="227"/>
      <c r="C66" s="227"/>
      <c r="D66" s="228"/>
      <c r="E66" s="26">
        <v>49</v>
      </c>
      <c r="F66" s="26">
        <v>11</v>
      </c>
      <c r="G66" s="99">
        <v>1</v>
      </c>
      <c r="H66" s="101"/>
      <c r="I66" s="102"/>
    </row>
    <row r="67" spans="1:11" ht="50.25" customHeight="1" x14ac:dyDescent="0.25">
      <c r="A67" s="229" t="s">
        <v>286</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c r="D70" s="26"/>
      <c r="E70" s="17"/>
      <c r="F70" s="17"/>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c r="D73" s="17"/>
      <c r="E73" s="17"/>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34</v>
      </c>
      <c r="D98" s="115">
        <f>SUM(D26:D31)</f>
        <v>29</v>
      </c>
      <c r="E98" s="115">
        <f>SUM(E26:E31)</f>
        <v>36</v>
      </c>
      <c r="F98" s="115"/>
      <c r="G98" s="115">
        <f>SUM(F26:F31)</f>
        <v>432</v>
      </c>
      <c r="H98" s="115">
        <f>SUM(G26:G31)</f>
        <v>456.7</v>
      </c>
      <c r="I98" s="115"/>
      <c r="J98" s="115">
        <f>SUM(H26:H31)</f>
        <v>24</v>
      </c>
      <c r="K98" s="115">
        <f>SUM(I26:I31)</f>
        <v>24</v>
      </c>
      <c r="L98" s="115">
        <f>SUM(J26:J31)</f>
        <v>40</v>
      </c>
      <c r="M98" s="116">
        <f>G98+J98</f>
        <v>456</v>
      </c>
      <c r="N98" s="116">
        <f>H98+K98</f>
        <v>480.7</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34</v>
      </c>
      <c r="D100" s="115">
        <f t="shared" ref="D100:L100" si="1">SUM(D98:D99)</f>
        <v>29</v>
      </c>
      <c r="E100" s="115">
        <f t="shared" si="1"/>
        <v>36</v>
      </c>
      <c r="F100" s="115"/>
      <c r="G100" s="115">
        <f t="shared" si="1"/>
        <v>432</v>
      </c>
      <c r="H100" s="115">
        <f t="shared" si="1"/>
        <v>456.7</v>
      </c>
      <c r="I100" s="115"/>
      <c r="J100" s="115">
        <f t="shared" si="1"/>
        <v>24</v>
      </c>
      <c r="K100" s="115">
        <f t="shared" si="1"/>
        <v>24</v>
      </c>
      <c r="L100" s="115">
        <f t="shared" si="1"/>
        <v>40</v>
      </c>
      <c r="M100" s="116">
        <f t="shared" si="0"/>
        <v>456</v>
      </c>
      <c r="N100" s="116">
        <f t="shared" si="0"/>
        <v>480.7</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18</v>
      </c>
      <c r="D102" s="115">
        <f>SUM(D37:D44)</f>
        <v>14</v>
      </c>
      <c r="E102" s="115">
        <f>SUM(E37:E44)</f>
        <v>16</v>
      </c>
      <c r="F102" s="115"/>
      <c r="G102" s="115">
        <f>SUM(F37:F44)</f>
        <v>48</v>
      </c>
      <c r="H102" s="115">
        <f>SUM(G37:G44)</f>
        <v>53</v>
      </c>
      <c r="I102" s="115"/>
      <c r="J102" s="115">
        <f>SUM(H37:H44)</f>
        <v>17</v>
      </c>
      <c r="K102" s="115">
        <f>SUM(I37:I44)</f>
        <v>17</v>
      </c>
      <c r="L102" s="115">
        <f>SUM(J37:J44)</f>
        <v>187</v>
      </c>
      <c r="M102" s="116">
        <f t="shared" si="0"/>
        <v>65</v>
      </c>
      <c r="N102" s="116">
        <f t="shared" si="0"/>
        <v>70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52</v>
      </c>
      <c r="D105" s="119">
        <f t="shared" ref="D105:L105" si="2">SUM(D100:D104)</f>
        <v>43</v>
      </c>
      <c r="E105" s="119">
        <f t="shared" si="2"/>
        <v>52</v>
      </c>
      <c r="F105" s="119">
        <f t="shared" si="2"/>
        <v>0</v>
      </c>
      <c r="G105" s="119">
        <f t="shared" si="2"/>
        <v>480</v>
      </c>
      <c r="H105" s="119">
        <f t="shared" si="2"/>
        <v>509.7</v>
      </c>
      <c r="I105" s="119"/>
      <c r="J105" s="119">
        <f t="shared" si="2"/>
        <v>41</v>
      </c>
      <c r="K105" s="119">
        <f t="shared" si="2"/>
        <v>41</v>
      </c>
      <c r="L105" s="119">
        <f t="shared" si="2"/>
        <v>227</v>
      </c>
      <c r="M105" s="120">
        <f t="shared" si="0"/>
        <v>521</v>
      </c>
      <c r="N105" s="120">
        <f t="shared" si="0"/>
        <v>550.70000000000005</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0</v>
      </c>
      <c r="D109" s="119"/>
      <c r="E109" s="119">
        <f>C65</f>
        <v>32</v>
      </c>
      <c r="F109" s="119">
        <f>D62+D70</f>
        <v>0</v>
      </c>
      <c r="G109" s="119">
        <f>E62+H65</f>
        <v>0</v>
      </c>
      <c r="H109" s="119">
        <f>F62+I65</f>
        <v>0</v>
      </c>
      <c r="I109" s="119"/>
      <c r="J109" s="119">
        <f>E65+E70</f>
        <v>49</v>
      </c>
      <c r="K109" s="119">
        <f>F65+G65+F70</f>
        <v>12</v>
      </c>
      <c r="L109" s="119">
        <f>D65</f>
        <v>32</v>
      </c>
      <c r="M109" s="120">
        <f t="shared" si="0"/>
        <v>49</v>
      </c>
      <c r="N109" s="120">
        <f t="shared" si="0"/>
        <v>12</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0</v>
      </c>
      <c r="D113" s="119">
        <f>D73</f>
        <v>0</v>
      </c>
      <c r="E113" s="119">
        <f>D73</f>
        <v>0</v>
      </c>
      <c r="F113" s="119"/>
      <c r="G113" s="119">
        <f>E73</f>
        <v>0</v>
      </c>
      <c r="H113" s="119">
        <f>E73</f>
        <v>0</v>
      </c>
      <c r="I113" s="119"/>
      <c r="J113" s="119"/>
      <c r="K113" s="119"/>
      <c r="L113" s="119"/>
      <c r="M113" s="120">
        <f t="shared" si="0"/>
        <v>0</v>
      </c>
      <c r="N113" s="120">
        <f t="shared" si="0"/>
        <v>0</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52</v>
      </c>
      <c r="D119" s="124">
        <f t="shared" ref="D119:N119" si="5">D105+D107+D109+D111+D113+D115+D117</f>
        <v>43</v>
      </c>
      <c r="E119" s="124">
        <f t="shared" si="5"/>
        <v>84</v>
      </c>
      <c r="F119" s="124">
        <f t="shared" si="5"/>
        <v>0</v>
      </c>
      <c r="G119" s="124">
        <f t="shared" si="5"/>
        <v>480</v>
      </c>
      <c r="H119" s="124">
        <f t="shared" si="5"/>
        <v>509.7</v>
      </c>
      <c r="I119" s="124">
        <f t="shared" si="5"/>
        <v>0</v>
      </c>
      <c r="J119" s="124">
        <f t="shared" si="5"/>
        <v>90</v>
      </c>
      <c r="K119" s="124">
        <f t="shared" si="5"/>
        <v>53</v>
      </c>
      <c r="L119" s="124">
        <f t="shared" si="5"/>
        <v>259</v>
      </c>
      <c r="M119" s="124">
        <f t="shared" si="5"/>
        <v>570</v>
      </c>
      <c r="N119" s="124">
        <f t="shared" si="5"/>
        <v>562.70000000000005</v>
      </c>
    </row>
    <row r="120" spans="1:14" ht="30.75" thickBot="1" x14ac:dyDescent="0.3">
      <c r="A120" s="7"/>
      <c r="H120" s="125" t="s">
        <v>189</v>
      </c>
      <c r="I120" s="126">
        <f>C22</f>
        <v>3223</v>
      </c>
    </row>
    <row r="121" spans="1:14" ht="30.75" thickBot="1" x14ac:dyDescent="0.3">
      <c r="A121" s="7"/>
      <c r="H121" s="125" t="s">
        <v>190</v>
      </c>
      <c r="I121" s="127">
        <f>SUM(I119:I120)</f>
        <v>3223</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79" workbookViewId="0">
      <selection activeCell="B89" sqref="B89"/>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301</v>
      </c>
      <c r="C2" s="221"/>
      <c r="D2" s="221"/>
      <c r="E2" s="221"/>
      <c r="F2" s="222"/>
    </row>
    <row r="3" spans="1:11" ht="13.5" customHeight="1" thickBot="1" x14ac:dyDescent="0.35">
      <c r="A3" s="3"/>
      <c r="B3" s="2"/>
      <c r="C3" s="2"/>
    </row>
    <row r="4" spans="1:11" ht="32.25" thickBot="1" x14ac:dyDescent="0.3">
      <c r="A4" s="6" t="s">
        <v>1</v>
      </c>
      <c r="B4" s="217" t="s">
        <v>302</v>
      </c>
      <c r="C4" s="218"/>
      <c r="D4" s="63" t="s">
        <v>2</v>
      </c>
      <c r="E4" s="79" t="s">
        <v>88</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c r="D17" s="4"/>
      <c r="E17" s="4"/>
      <c r="F17" s="4"/>
      <c r="G17" s="4"/>
      <c r="K17"/>
    </row>
    <row r="18" spans="1:12" x14ac:dyDescent="0.25">
      <c r="A18" s="57" t="s">
        <v>152</v>
      </c>
      <c r="B18" s="57"/>
      <c r="C18" s="17">
        <v>6</v>
      </c>
      <c r="D18" s="4"/>
      <c r="E18" s="4"/>
      <c r="F18" s="4"/>
      <c r="G18" s="4"/>
      <c r="K18"/>
    </row>
    <row r="19" spans="1:12" x14ac:dyDescent="0.25">
      <c r="A19" s="56" t="s">
        <v>51</v>
      </c>
      <c r="B19" s="56"/>
      <c r="C19" s="17">
        <v>181</v>
      </c>
      <c r="D19" s="4"/>
      <c r="E19" s="4"/>
      <c r="F19" s="4"/>
      <c r="G19" s="4"/>
      <c r="K19"/>
    </row>
    <row r="20" spans="1:12" x14ac:dyDescent="0.25">
      <c r="A20" s="57" t="s">
        <v>41</v>
      </c>
      <c r="B20" s="57"/>
      <c r="C20" s="17"/>
      <c r="D20" s="4"/>
      <c r="E20" s="4"/>
      <c r="F20" s="4"/>
      <c r="G20" s="4"/>
      <c r="K20"/>
    </row>
    <row r="21" spans="1:12" x14ac:dyDescent="0.25">
      <c r="A21" s="56" t="s">
        <v>49</v>
      </c>
      <c r="B21" s="56"/>
      <c r="C21" s="81"/>
      <c r="D21" s="4"/>
      <c r="E21" s="4"/>
      <c r="F21" s="4"/>
      <c r="G21" s="4"/>
      <c r="K21"/>
    </row>
    <row r="22" spans="1:12" s="11" customFormat="1" x14ac:dyDescent="0.25">
      <c r="A22" s="35"/>
      <c r="B22" s="83" t="s">
        <v>50</v>
      </c>
      <c r="C22" s="82">
        <f>SUM(C17:C21)</f>
        <v>187</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v>21</v>
      </c>
      <c r="D26" s="17">
        <v>17</v>
      </c>
      <c r="E26" s="17">
        <v>18</v>
      </c>
      <c r="F26" s="17">
        <v>199</v>
      </c>
      <c r="G26" s="17">
        <v>206.33</v>
      </c>
      <c r="H26" s="17">
        <v>10</v>
      </c>
      <c r="I26" s="17">
        <v>10</v>
      </c>
      <c r="J26" s="17">
        <v>24</v>
      </c>
      <c r="L26" s="11">
        <f>G26+I26</f>
        <v>216.33</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c r="D54" s="17"/>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v>186</v>
      </c>
      <c r="D62" s="26">
        <v>6</v>
      </c>
      <c r="E62" s="26">
        <v>106</v>
      </c>
      <c r="F62" s="26">
        <v>114.5</v>
      </c>
      <c r="G62" s="26">
        <v>1</v>
      </c>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c r="D65" s="26"/>
      <c r="E65" s="26"/>
      <c r="F65" s="26"/>
      <c r="G65" s="26"/>
      <c r="H65" s="100"/>
      <c r="I65" s="100"/>
    </row>
    <row r="66" spans="1:11" ht="31.5" customHeight="1" x14ac:dyDescent="0.25">
      <c r="A66" s="226" t="s">
        <v>160</v>
      </c>
      <c r="B66" s="227"/>
      <c r="C66" s="227"/>
      <c r="D66" s="228"/>
      <c r="E66" s="26"/>
      <c r="F66" s="26"/>
      <c r="G66" s="99"/>
      <c r="H66" s="101"/>
      <c r="I66" s="102"/>
    </row>
    <row r="67" spans="1:11" ht="50.25" customHeight="1" x14ac:dyDescent="0.25">
      <c r="A67" s="229" t="s">
        <v>165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c r="D70" s="26"/>
      <c r="E70" s="17"/>
      <c r="F70" s="17"/>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c r="D73" s="17"/>
      <c r="E73" s="17"/>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v>15</v>
      </c>
      <c r="D76" s="17">
        <v>492</v>
      </c>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21</v>
      </c>
      <c r="D98" s="115">
        <f>SUM(D26:D31)</f>
        <v>17</v>
      </c>
      <c r="E98" s="115">
        <f>SUM(E26:E31)</f>
        <v>18</v>
      </c>
      <c r="F98" s="115"/>
      <c r="G98" s="115">
        <f>SUM(F26:F31)</f>
        <v>199</v>
      </c>
      <c r="H98" s="115">
        <f>SUM(G26:G31)</f>
        <v>206.33</v>
      </c>
      <c r="I98" s="115"/>
      <c r="J98" s="115">
        <f>SUM(H26:H31)</f>
        <v>10</v>
      </c>
      <c r="K98" s="115">
        <f>SUM(I26:I31)</f>
        <v>10</v>
      </c>
      <c r="L98" s="115">
        <f>SUM(J26:J31)</f>
        <v>24</v>
      </c>
      <c r="M98" s="116">
        <f>G98+J98</f>
        <v>209</v>
      </c>
      <c r="N98" s="116">
        <f>H98+K98</f>
        <v>216.33</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21</v>
      </c>
      <c r="D100" s="115">
        <f t="shared" ref="D100:L100" si="1">SUM(D98:D99)</f>
        <v>17</v>
      </c>
      <c r="E100" s="115">
        <f t="shared" si="1"/>
        <v>18</v>
      </c>
      <c r="F100" s="115"/>
      <c r="G100" s="115">
        <f t="shared" si="1"/>
        <v>199</v>
      </c>
      <c r="H100" s="115">
        <f t="shared" si="1"/>
        <v>206.33</v>
      </c>
      <c r="I100" s="115"/>
      <c r="J100" s="115">
        <f t="shared" si="1"/>
        <v>10</v>
      </c>
      <c r="K100" s="115">
        <f t="shared" si="1"/>
        <v>10</v>
      </c>
      <c r="L100" s="115">
        <f t="shared" si="1"/>
        <v>24</v>
      </c>
      <c r="M100" s="116">
        <f t="shared" si="0"/>
        <v>209</v>
      </c>
      <c r="N100" s="116">
        <f t="shared" si="0"/>
        <v>216.33</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21</v>
      </c>
      <c r="D105" s="119">
        <f t="shared" ref="D105:L105" si="2">SUM(D100:D104)</f>
        <v>17</v>
      </c>
      <c r="E105" s="119">
        <f t="shared" si="2"/>
        <v>18</v>
      </c>
      <c r="F105" s="119">
        <f t="shared" si="2"/>
        <v>0</v>
      </c>
      <c r="G105" s="119">
        <f t="shared" si="2"/>
        <v>199</v>
      </c>
      <c r="H105" s="119">
        <f t="shared" si="2"/>
        <v>206.33</v>
      </c>
      <c r="I105" s="119"/>
      <c r="J105" s="119">
        <f t="shared" si="2"/>
        <v>10</v>
      </c>
      <c r="K105" s="119">
        <f t="shared" si="2"/>
        <v>10</v>
      </c>
      <c r="L105" s="119">
        <f t="shared" si="2"/>
        <v>24</v>
      </c>
      <c r="M105" s="120">
        <f t="shared" si="0"/>
        <v>209</v>
      </c>
      <c r="N105" s="120">
        <f t="shared" si="0"/>
        <v>216.33</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186</v>
      </c>
      <c r="D109" s="119"/>
      <c r="E109" s="119">
        <f>C65</f>
        <v>0</v>
      </c>
      <c r="F109" s="119">
        <f>D62+D70</f>
        <v>6</v>
      </c>
      <c r="G109" s="119">
        <f>E62+H65</f>
        <v>106</v>
      </c>
      <c r="H109" s="119">
        <f>F62+I65</f>
        <v>114.5</v>
      </c>
      <c r="I109" s="119"/>
      <c r="J109" s="119">
        <f>E65+E70</f>
        <v>0</v>
      </c>
      <c r="K109" s="119">
        <f>F65+G65+F70</f>
        <v>0</v>
      </c>
      <c r="L109" s="119">
        <f>D65</f>
        <v>0</v>
      </c>
      <c r="M109" s="120">
        <f t="shared" si="0"/>
        <v>106</v>
      </c>
      <c r="N109" s="120">
        <f t="shared" si="0"/>
        <v>114.5</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15</v>
      </c>
      <c r="D111" s="119">
        <f>D79+C76</f>
        <v>15</v>
      </c>
      <c r="E111" s="119">
        <f>E79+C76</f>
        <v>15</v>
      </c>
      <c r="F111" s="119"/>
      <c r="G111" s="119">
        <f>F79</f>
        <v>0</v>
      </c>
      <c r="H111" s="119">
        <f>G79</f>
        <v>0</v>
      </c>
      <c r="I111" s="119">
        <f>D76+D82</f>
        <v>492</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0</v>
      </c>
      <c r="D113" s="119">
        <f>D73</f>
        <v>0</v>
      </c>
      <c r="E113" s="119">
        <f>D73</f>
        <v>0</v>
      </c>
      <c r="F113" s="119"/>
      <c r="G113" s="119">
        <f>E73</f>
        <v>0</v>
      </c>
      <c r="H113" s="119">
        <f>E73</f>
        <v>0</v>
      </c>
      <c r="I113" s="119"/>
      <c r="J113" s="119"/>
      <c r="K113" s="119"/>
      <c r="L113" s="119"/>
      <c r="M113" s="120">
        <f t="shared" si="0"/>
        <v>0</v>
      </c>
      <c r="N113" s="120">
        <f t="shared" si="0"/>
        <v>0</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222</v>
      </c>
      <c r="D119" s="124">
        <f t="shared" ref="D119:N119" si="5">D105+D107+D109+D111+D113+D115+D117</f>
        <v>32</v>
      </c>
      <c r="E119" s="124">
        <f t="shared" si="5"/>
        <v>33</v>
      </c>
      <c r="F119" s="124">
        <f t="shared" si="5"/>
        <v>6</v>
      </c>
      <c r="G119" s="124">
        <f t="shared" si="5"/>
        <v>305</v>
      </c>
      <c r="H119" s="124">
        <f t="shared" si="5"/>
        <v>320.83000000000004</v>
      </c>
      <c r="I119" s="124">
        <f t="shared" si="5"/>
        <v>492</v>
      </c>
      <c r="J119" s="124">
        <f t="shared" si="5"/>
        <v>10</v>
      </c>
      <c r="K119" s="124">
        <f t="shared" si="5"/>
        <v>10</v>
      </c>
      <c r="L119" s="124">
        <f t="shared" si="5"/>
        <v>24</v>
      </c>
      <c r="M119" s="124">
        <f t="shared" si="5"/>
        <v>315</v>
      </c>
      <c r="N119" s="124">
        <f t="shared" si="5"/>
        <v>330.83000000000004</v>
      </c>
    </row>
    <row r="120" spans="1:14" ht="30.75" thickBot="1" x14ac:dyDescent="0.3">
      <c r="A120" s="7"/>
      <c r="H120" s="125" t="s">
        <v>189</v>
      </c>
      <c r="I120" s="126">
        <f>C22</f>
        <v>187</v>
      </c>
    </row>
    <row r="121" spans="1:14" ht="30.75" thickBot="1" x14ac:dyDescent="0.3">
      <c r="A121" s="7"/>
      <c r="H121" s="125" t="s">
        <v>190</v>
      </c>
      <c r="I121" s="127">
        <f>SUM(I119:I120)</f>
        <v>679</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7" workbookViewId="0">
      <selection activeCell="B89" sqref="B89"/>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33" t="s">
        <v>303</v>
      </c>
      <c r="C2" s="221"/>
      <c r="D2" s="221"/>
      <c r="E2" s="221"/>
      <c r="F2" s="222"/>
    </row>
    <row r="3" spans="1:11" ht="13.5" customHeight="1" thickBot="1" x14ac:dyDescent="0.35">
      <c r="A3" s="3"/>
      <c r="B3" s="2"/>
      <c r="C3" s="2"/>
    </row>
    <row r="4" spans="1:11" ht="16.5" thickBot="1" x14ac:dyDescent="0.3">
      <c r="A4" s="6" t="s">
        <v>1</v>
      </c>
      <c r="B4" s="217" t="s">
        <v>304</v>
      </c>
      <c r="C4" s="218"/>
      <c r="D4" s="63" t="s">
        <v>2</v>
      </c>
      <c r="E4" s="139" t="s">
        <v>305</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30">
        <v>6867</v>
      </c>
      <c r="D17" s="4"/>
      <c r="E17" s="4"/>
      <c r="F17" s="4"/>
      <c r="G17" s="4"/>
      <c r="K17"/>
    </row>
    <row r="18" spans="1:12" x14ac:dyDescent="0.25">
      <c r="A18" s="57" t="s">
        <v>152</v>
      </c>
      <c r="B18" s="57"/>
      <c r="C18" s="17"/>
      <c r="D18" s="4"/>
      <c r="E18" s="4"/>
      <c r="F18" s="4"/>
      <c r="G18" s="4"/>
      <c r="K18"/>
    </row>
    <row r="19" spans="1:12" x14ac:dyDescent="0.25">
      <c r="A19" s="56" t="s">
        <v>51</v>
      </c>
      <c r="B19" s="56"/>
      <c r="C19" s="17">
        <v>30</v>
      </c>
      <c r="D19" s="4"/>
      <c r="E19" s="4"/>
      <c r="F19" s="4"/>
      <c r="G19" s="4"/>
      <c r="K19"/>
    </row>
    <row r="20" spans="1:12" x14ac:dyDescent="0.25">
      <c r="A20" s="57" t="s">
        <v>41</v>
      </c>
      <c r="B20" s="57"/>
      <c r="C20" s="17">
        <v>606</v>
      </c>
      <c r="D20" s="4"/>
      <c r="E20" s="4"/>
      <c r="F20" s="4"/>
      <c r="G20" s="4"/>
      <c r="K20"/>
    </row>
    <row r="21" spans="1:12" x14ac:dyDescent="0.25">
      <c r="A21" s="56" t="s">
        <v>49</v>
      </c>
      <c r="B21" s="56"/>
      <c r="C21" s="81">
        <v>50</v>
      </c>
      <c r="D21" s="4"/>
      <c r="E21" s="4"/>
      <c r="F21" s="4"/>
      <c r="G21" s="4"/>
      <c r="K21"/>
    </row>
    <row r="22" spans="1:12" s="11" customFormat="1" x14ac:dyDescent="0.25">
      <c r="A22" s="35"/>
      <c r="B22" s="83" t="s">
        <v>50</v>
      </c>
      <c r="C22" s="140">
        <f>SUM(C17:C21)</f>
        <v>7553</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c r="D26" s="17"/>
      <c r="E26" s="17"/>
      <c r="F26" s="17"/>
      <c r="G26" s="17"/>
      <c r="H26" s="17"/>
      <c r="I26" s="17"/>
      <c r="J26" s="17"/>
      <c r="L26" s="11">
        <f>G26+I26</f>
        <v>0</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28.5"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v>45</v>
      </c>
      <c r="D39" s="26">
        <v>40</v>
      </c>
      <c r="E39" s="26">
        <v>38</v>
      </c>
      <c r="F39" s="26"/>
      <c r="G39" s="26"/>
      <c r="H39" s="26">
        <v>8</v>
      </c>
      <c r="I39" s="26">
        <v>16</v>
      </c>
      <c r="J39" s="26">
        <v>115</v>
      </c>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v>155</v>
      </c>
      <c r="D44" s="26">
        <v>101</v>
      </c>
      <c r="E44" s="26">
        <v>95</v>
      </c>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x14ac:dyDescent="0.25">
      <c r="A54" s="54" t="s">
        <v>102</v>
      </c>
      <c r="B54" s="51"/>
      <c r="C54" s="17">
        <v>572</v>
      </c>
      <c r="D54" s="17">
        <v>510</v>
      </c>
      <c r="K54"/>
    </row>
    <row r="55" spans="1:13" ht="39" x14ac:dyDescent="0.25">
      <c r="A55" s="7"/>
      <c r="B55" s="58" t="s">
        <v>7</v>
      </c>
      <c r="C55" s="60" t="s">
        <v>62</v>
      </c>
      <c r="D55" s="60" t="s">
        <v>25</v>
      </c>
    </row>
    <row r="56" spans="1:13" x14ac:dyDescent="0.25">
      <c r="A56" s="15" t="s">
        <v>127</v>
      </c>
      <c r="B56" s="58" t="s">
        <v>8</v>
      </c>
      <c r="C56" s="61" t="s">
        <v>43</v>
      </c>
      <c r="D56" s="61" t="s">
        <v>4</v>
      </c>
      <c r="L56">
        <f>SUM(C57:C59)</f>
        <v>10</v>
      </c>
      <c r="M56">
        <f>SUM(D57:D59)</f>
        <v>1</v>
      </c>
    </row>
    <row r="57" spans="1:13" x14ac:dyDescent="0.25">
      <c r="A57" s="27" t="s">
        <v>103</v>
      </c>
      <c r="B57" s="9"/>
      <c r="C57" s="26">
        <v>10</v>
      </c>
      <c r="D57" s="26">
        <v>1</v>
      </c>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c r="D62" s="26"/>
      <c r="E62" s="26"/>
      <c r="F62" s="26"/>
      <c r="G62" s="26"/>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x14ac:dyDescent="0.25">
      <c r="A65" s="28" t="s">
        <v>107</v>
      </c>
      <c r="B65" s="18"/>
      <c r="C65" s="17">
        <v>63</v>
      </c>
      <c r="D65" s="26">
        <v>201</v>
      </c>
      <c r="E65" s="26">
        <v>11</v>
      </c>
      <c r="F65" s="26">
        <v>21</v>
      </c>
      <c r="G65" s="26">
        <v>1</v>
      </c>
      <c r="H65" s="100">
        <v>16</v>
      </c>
      <c r="I65" s="100">
        <v>8</v>
      </c>
    </row>
    <row r="66" spans="1:11" ht="31.5" customHeight="1" x14ac:dyDescent="0.25">
      <c r="A66" s="226" t="s">
        <v>160</v>
      </c>
      <c r="B66" s="227"/>
      <c r="C66" s="227"/>
      <c r="D66" s="228"/>
      <c r="E66" s="26"/>
      <c r="F66" s="26"/>
      <c r="G66" s="99"/>
      <c r="H66" s="101"/>
      <c r="I66" s="102"/>
    </row>
    <row r="67" spans="1:11" ht="50.25" customHeight="1" x14ac:dyDescent="0.25">
      <c r="A67" s="229" t="s">
        <v>165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c r="D70" s="26"/>
      <c r="E70" s="17"/>
      <c r="F70" s="17"/>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v>101</v>
      </c>
      <c r="D73" s="17">
        <v>100</v>
      </c>
      <c r="E73" s="17">
        <v>602</v>
      </c>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v>56</v>
      </c>
      <c r="D76" s="141">
        <v>1877</v>
      </c>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v>210</v>
      </c>
      <c r="D82" s="142">
        <v>6807</v>
      </c>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306</v>
      </c>
      <c r="B89" s="57"/>
      <c r="C89" s="26">
        <v>73</v>
      </c>
      <c r="D89" s="26"/>
      <c r="E89" s="26"/>
      <c r="F89" s="26"/>
      <c r="G89" s="26">
        <v>73</v>
      </c>
      <c r="H89" s="26"/>
      <c r="I89" s="26"/>
      <c r="J89" s="26"/>
    </row>
    <row r="90" spans="1:12" x14ac:dyDescent="0.25">
      <c r="A90" s="56" t="s">
        <v>307</v>
      </c>
      <c r="B90" s="95"/>
      <c r="C90" s="26"/>
      <c r="D90" s="26"/>
      <c r="E90" s="26"/>
      <c r="F90" s="26"/>
      <c r="G90" s="26"/>
      <c r="H90" s="26">
        <v>1</v>
      </c>
      <c r="I90" s="26">
        <v>2</v>
      </c>
      <c r="J90" s="26">
        <v>31</v>
      </c>
    </row>
    <row r="91" spans="1:12" x14ac:dyDescent="0.25">
      <c r="A91" s="57" t="s">
        <v>308</v>
      </c>
      <c r="B91" s="97"/>
      <c r="C91" s="26"/>
      <c r="D91" s="26"/>
      <c r="E91" s="26"/>
      <c r="F91" s="26"/>
      <c r="G91" s="26"/>
      <c r="H91" s="26">
        <v>1</v>
      </c>
      <c r="I91" s="26">
        <v>2</v>
      </c>
      <c r="J91" s="26">
        <v>63</v>
      </c>
    </row>
    <row r="92" spans="1:12" x14ac:dyDescent="0.25">
      <c r="A92" s="56" t="s">
        <v>309</v>
      </c>
      <c r="B92" s="95"/>
      <c r="C92" s="26"/>
      <c r="D92" s="26"/>
      <c r="E92" s="26"/>
      <c r="F92" s="26"/>
      <c r="G92" s="26"/>
      <c r="H92" s="26">
        <v>1</v>
      </c>
      <c r="I92" s="26">
        <v>3</v>
      </c>
      <c r="J92" s="26">
        <v>28</v>
      </c>
    </row>
    <row r="93" spans="1:12" x14ac:dyDescent="0.25">
      <c r="A93" s="57" t="s">
        <v>310</v>
      </c>
      <c r="B93" s="97"/>
      <c r="C93" s="26"/>
      <c r="D93" s="26"/>
      <c r="E93" s="26"/>
      <c r="F93" s="26"/>
      <c r="G93" s="26"/>
      <c r="H93" s="26">
        <v>1</v>
      </c>
      <c r="I93" s="26">
        <v>3</v>
      </c>
      <c r="J93" s="26">
        <v>210</v>
      </c>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0</v>
      </c>
      <c r="D98" s="115">
        <f>SUM(D26:D31)</f>
        <v>0</v>
      </c>
      <c r="E98" s="115">
        <f>SUM(E26:E31)</f>
        <v>0</v>
      </c>
      <c r="F98" s="115"/>
      <c r="G98" s="115">
        <f>SUM(F26:F31)</f>
        <v>0</v>
      </c>
      <c r="H98" s="115">
        <f>SUM(G26:G31)</f>
        <v>0</v>
      </c>
      <c r="I98" s="115"/>
      <c r="J98" s="115">
        <f>SUM(H26:H31)</f>
        <v>0</v>
      </c>
      <c r="K98" s="115">
        <f>SUM(I26:I31)</f>
        <v>0</v>
      </c>
      <c r="L98" s="115">
        <f>SUM(J26:J31)</f>
        <v>0</v>
      </c>
      <c r="M98" s="116">
        <f>G98+J98</f>
        <v>0</v>
      </c>
      <c r="N98" s="116">
        <f>H98+K98</f>
        <v>0</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0</v>
      </c>
      <c r="D100" s="115">
        <f t="shared" ref="D100:L100" si="1">SUM(D98:D99)</f>
        <v>0</v>
      </c>
      <c r="E100" s="115">
        <f t="shared" si="1"/>
        <v>0</v>
      </c>
      <c r="F100" s="115"/>
      <c r="G100" s="115">
        <f t="shared" si="1"/>
        <v>0</v>
      </c>
      <c r="H100" s="115">
        <f t="shared" si="1"/>
        <v>0</v>
      </c>
      <c r="I100" s="115"/>
      <c r="J100" s="115">
        <f t="shared" si="1"/>
        <v>0</v>
      </c>
      <c r="K100" s="115">
        <f t="shared" si="1"/>
        <v>0</v>
      </c>
      <c r="L100" s="115">
        <f t="shared" si="1"/>
        <v>0</v>
      </c>
      <c r="M100" s="116">
        <f t="shared" si="0"/>
        <v>0</v>
      </c>
      <c r="N100" s="116">
        <f t="shared" si="0"/>
        <v>0</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200</v>
      </c>
      <c r="D102" s="115">
        <f>SUM(D37:D44)</f>
        <v>141</v>
      </c>
      <c r="E102" s="115">
        <f>SUM(E37:E44)</f>
        <v>133</v>
      </c>
      <c r="F102" s="115"/>
      <c r="G102" s="115">
        <f>SUM(F37:F44)</f>
        <v>0</v>
      </c>
      <c r="H102" s="115">
        <f>SUM(G37:G44)</f>
        <v>0</v>
      </c>
      <c r="I102" s="115"/>
      <c r="J102" s="115">
        <f>SUM(H37:H44)</f>
        <v>8</v>
      </c>
      <c r="K102" s="115">
        <f>SUM(I37:I44)</f>
        <v>16</v>
      </c>
      <c r="L102" s="115">
        <f>SUM(J37:J44)</f>
        <v>115</v>
      </c>
      <c r="M102" s="116">
        <f t="shared" si="0"/>
        <v>8</v>
      </c>
      <c r="N102" s="116">
        <f t="shared" si="0"/>
        <v>16</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572</v>
      </c>
      <c r="D104" s="115">
        <f>D54</f>
        <v>510</v>
      </c>
      <c r="E104" s="115">
        <f>D104</f>
        <v>510</v>
      </c>
      <c r="F104" s="115"/>
      <c r="G104" s="115"/>
      <c r="H104" s="115"/>
      <c r="I104" s="115"/>
      <c r="J104" s="115"/>
      <c r="K104" s="115"/>
      <c r="L104" s="115"/>
      <c r="M104" s="116">
        <f t="shared" si="0"/>
        <v>0</v>
      </c>
      <c r="N104" s="116">
        <f t="shared" si="0"/>
        <v>0</v>
      </c>
    </row>
    <row r="105" spans="1:14" x14ac:dyDescent="0.25">
      <c r="A105" s="118" t="s">
        <v>181</v>
      </c>
      <c r="B105" s="118"/>
      <c r="C105" s="119">
        <f>SUM(C100:C104)</f>
        <v>772</v>
      </c>
      <c r="D105" s="119">
        <f t="shared" ref="D105:L105" si="2">SUM(D100:D104)</f>
        <v>651</v>
      </c>
      <c r="E105" s="119">
        <f t="shared" si="2"/>
        <v>643</v>
      </c>
      <c r="F105" s="119">
        <f t="shared" si="2"/>
        <v>0</v>
      </c>
      <c r="G105" s="119">
        <f t="shared" si="2"/>
        <v>0</v>
      </c>
      <c r="H105" s="119">
        <f t="shared" si="2"/>
        <v>0</v>
      </c>
      <c r="I105" s="119"/>
      <c r="J105" s="119">
        <f t="shared" si="2"/>
        <v>8</v>
      </c>
      <c r="K105" s="119">
        <f t="shared" si="2"/>
        <v>16</v>
      </c>
      <c r="L105" s="119">
        <f t="shared" si="2"/>
        <v>115</v>
      </c>
      <c r="M105" s="120">
        <f t="shared" si="0"/>
        <v>8</v>
      </c>
      <c r="N105" s="120">
        <f t="shared" si="0"/>
        <v>16</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10</v>
      </c>
      <c r="D107" s="119"/>
      <c r="E107" s="119"/>
      <c r="F107" s="119">
        <f>SUM(D57:D59)</f>
        <v>1</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0</v>
      </c>
      <c r="D109" s="119"/>
      <c r="E109" s="119">
        <f>C65</f>
        <v>63</v>
      </c>
      <c r="F109" s="119">
        <f>D62+D70</f>
        <v>0</v>
      </c>
      <c r="G109" s="119">
        <f>E62+H65</f>
        <v>16</v>
      </c>
      <c r="H109" s="119">
        <f>F62+I65</f>
        <v>8</v>
      </c>
      <c r="I109" s="119"/>
      <c r="J109" s="119">
        <f>E65+E70</f>
        <v>11</v>
      </c>
      <c r="K109" s="119">
        <f>F65+G65+F70</f>
        <v>22</v>
      </c>
      <c r="L109" s="119">
        <f>D65</f>
        <v>201</v>
      </c>
      <c r="M109" s="120">
        <f t="shared" si="0"/>
        <v>27</v>
      </c>
      <c r="N109" s="120">
        <f t="shared" si="0"/>
        <v>30</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266</v>
      </c>
      <c r="D111" s="119">
        <f>D79+C76</f>
        <v>56</v>
      </c>
      <c r="E111" s="119">
        <f>E79+C76</f>
        <v>56</v>
      </c>
      <c r="F111" s="119"/>
      <c r="G111" s="119">
        <f>F79</f>
        <v>0</v>
      </c>
      <c r="H111" s="119">
        <f>G79</f>
        <v>0</v>
      </c>
      <c r="I111" s="119">
        <f>D76+D82</f>
        <v>8684</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101</v>
      </c>
      <c r="D113" s="119">
        <f>D73</f>
        <v>100</v>
      </c>
      <c r="E113" s="119">
        <f>D73</f>
        <v>100</v>
      </c>
      <c r="F113" s="119"/>
      <c r="G113" s="119">
        <f>E73</f>
        <v>602</v>
      </c>
      <c r="H113" s="119">
        <f>E73</f>
        <v>602</v>
      </c>
      <c r="I113" s="119"/>
      <c r="J113" s="119"/>
      <c r="K113" s="119"/>
      <c r="L113" s="119"/>
      <c r="M113" s="120">
        <f t="shared" si="0"/>
        <v>602</v>
      </c>
      <c r="N113" s="120">
        <f t="shared" si="0"/>
        <v>602</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73</v>
      </c>
      <c r="D117" s="119">
        <f>SUM(D89:D96)</f>
        <v>0</v>
      </c>
      <c r="E117" s="119">
        <f>SUM(E89:E96)</f>
        <v>0</v>
      </c>
      <c r="F117" s="119">
        <f>SUM(F89:F96)</f>
        <v>0</v>
      </c>
      <c r="G117" s="119"/>
      <c r="H117" s="119"/>
      <c r="I117" s="119">
        <f>SUM(G89:G96)</f>
        <v>73</v>
      </c>
      <c r="J117" s="119">
        <f>SUM(H89:H96)</f>
        <v>4</v>
      </c>
      <c r="K117" s="119">
        <f>SUM(I89:I96)</f>
        <v>10</v>
      </c>
      <c r="L117" s="119">
        <f>SUM(J89:J96)</f>
        <v>332</v>
      </c>
      <c r="M117" s="120">
        <f t="shared" ref="M117:N117" si="4">G117+J117</f>
        <v>4</v>
      </c>
      <c r="N117" s="120">
        <f t="shared" si="4"/>
        <v>10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1222</v>
      </c>
      <c r="D119" s="124">
        <f t="shared" ref="D119:N119" si="5">D105+D107+D109+D111+D113+D115+D117</f>
        <v>807</v>
      </c>
      <c r="E119" s="124">
        <f t="shared" si="5"/>
        <v>862</v>
      </c>
      <c r="F119" s="124">
        <f t="shared" si="5"/>
        <v>1</v>
      </c>
      <c r="G119" s="124">
        <f t="shared" si="5"/>
        <v>618</v>
      </c>
      <c r="H119" s="124">
        <f t="shared" si="5"/>
        <v>610</v>
      </c>
      <c r="I119" s="124">
        <f t="shared" si="5"/>
        <v>8757</v>
      </c>
      <c r="J119" s="124">
        <f t="shared" si="5"/>
        <v>23</v>
      </c>
      <c r="K119" s="124">
        <f t="shared" si="5"/>
        <v>48</v>
      </c>
      <c r="L119" s="124">
        <f t="shared" si="5"/>
        <v>648</v>
      </c>
      <c r="M119" s="124">
        <f t="shared" si="5"/>
        <v>641</v>
      </c>
      <c r="N119" s="124">
        <f t="shared" si="5"/>
        <v>658</v>
      </c>
    </row>
    <row r="120" spans="1:14" ht="30.75" thickBot="1" x14ac:dyDescent="0.3">
      <c r="A120" s="7"/>
      <c r="H120" s="125" t="s">
        <v>189</v>
      </c>
      <c r="I120" s="126">
        <f>C22</f>
        <v>7553</v>
      </c>
    </row>
    <row r="121" spans="1:14" ht="30.75" thickBot="1" x14ac:dyDescent="0.3">
      <c r="A121" s="7"/>
      <c r="H121" s="125" t="s">
        <v>190</v>
      </c>
      <c r="I121" s="127">
        <f>SUM(I119:I120)</f>
        <v>16310</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88" workbookViewId="0">
      <selection activeCell="B89" sqref="B89"/>
    </sheetView>
  </sheetViews>
  <sheetFormatPr defaultColWidth="8.85546875" defaultRowHeight="15" x14ac:dyDescent="0.25"/>
  <cols>
    <col min="1" max="1" width="49.14062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7.285156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311</v>
      </c>
      <c r="C2" s="221"/>
      <c r="D2" s="221"/>
      <c r="E2" s="221"/>
      <c r="F2" s="222"/>
    </row>
    <row r="3" spans="1:11" ht="13.5" customHeight="1" thickBot="1" x14ac:dyDescent="0.35">
      <c r="A3" s="3"/>
      <c r="B3" s="2"/>
      <c r="C3" s="2"/>
    </row>
    <row r="4" spans="1:11" ht="16.5" thickBot="1" x14ac:dyDescent="0.3">
      <c r="A4" s="6" t="s">
        <v>1</v>
      </c>
      <c r="B4" s="217" t="s">
        <v>312</v>
      </c>
      <c r="C4" s="218"/>
      <c r="D4" s="63" t="s">
        <v>2</v>
      </c>
      <c r="E4" s="79" t="s">
        <v>313</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v>22</v>
      </c>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c r="D17" s="4"/>
      <c r="E17" s="4"/>
      <c r="F17" s="4"/>
      <c r="G17" s="4"/>
      <c r="K17"/>
    </row>
    <row r="18" spans="1:12" x14ac:dyDescent="0.25">
      <c r="A18" s="57" t="s">
        <v>152</v>
      </c>
      <c r="B18" s="57"/>
      <c r="C18" s="17">
        <v>673</v>
      </c>
      <c r="D18" s="4"/>
      <c r="E18" s="4"/>
      <c r="F18" s="4"/>
      <c r="G18" s="4"/>
      <c r="K18"/>
    </row>
    <row r="19" spans="1:12" x14ac:dyDescent="0.25">
      <c r="A19" s="56" t="s">
        <v>51</v>
      </c>
      <c r="B19" s="56"/>
      <c r="C19" s="17">
        <v>190</v>
      </c>
      <c r="D19" s="4"/>
      <c r="E19" s="4"/>
      <c r="F19" s="4"/>
      <c r="G19" s="4"/>
      <c r="K19"/>
    </row>
    <row r="20" spans="1:12" x14ac:dyDescent="0.25">
      <c r="A20" s="57" t="s">
        <v>41</v>
      </c>
      <c r="B20" s="57"/>
      <c r="C20" s="17">
        <v>132</v>
      </c>
      <c r="D20" s="4"/>
      <c r="E20" s="4"/>
      <c r="F20" s="4"/>
      <c r="G20" s="4"/>
      <c r="K20"/>
    </row>
    <row r="21" spans="1:12" x14ac:dyDescent="0.25">
      <c r="A21" s="56" t="s">
        <v>49</v>
      </c>
      <c r="B21" s="56"/>
      <c r="C21" s="81">
        <v>20</v>
      </c>
      <c r="D21" s="4"/>
      <c r="E21" s="4"/>
      <c r="F21" s="4"/>
      <c r="G21" s="4"/>
      <c r="K21"/>
    </row>
    <row r="22" spans="1:12" s="11" customFormat="1" x14ac:dyDescent="0.25">
      <c r="A22" s="35"/>
      <c r="B22" s="83" t="s">
        <v>50</v>
      </c>
      <c r="C22" s="82">
        <f>SUM(C17:C21)</f>
        <v>1015</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v>22</v>
      </c>
      <c r="D26" s="17">
        <v>22</v>
      </c>
      <c r="E26" s="17">
        <v>22</v>
      </c>
      <c r="F26" s="17">
        <v>435</v>
      </c>
      <c r="G26" s="17">
        <v>451.99</v>
      </c>
      <c r="H26" s="17">
        <v>19</v>
      </c>
      <c r="I26" s="17">
        <v>25</v>
      </c>
      <c r="J26" s="17">
        <v>93</v>
      </c>
      <c r="L26" s="11">
        <f>G26+I26</f>
        <v>476.99</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c r="D54" s="17"/>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143" t="s">
        <v>314</v>
      </c>
      <c r="B61" s="24" t="s">
        <v>8</v>
      </c>
      <c r="C61" s="25" t="s">
        <v>27</v>
      </c>
      <c r="D61" s="25" t="s">
        <v>28</v>
      </c>
      <c r="E61" s="25" t="s">
        <v>28</v>
      </c>
      <c r="F61" s="25" t="s">
        <v>28</v>
      </c>
      <c r="G61" s="25" t="s">
        <v>4</v>
      </c>
      <c r="H61"/>
      <c r="I61"/>
      <c r="J61"/>
      <c r="K61"/>
    </row>
    <row r="62" spans="1:13" x14ac:dyDescent="0.25">
      <c r="A62" s="29" t="s">
        <v>106</v>
      </c>
      <c r="B62" s="24"/>
      <c r="C62" s="26">
        <v>353</v>
      </c>
      <c r="D62" s="26">
        <v>4</v>
      </c>
      <c r="E62" s="26">
        <v>28</v>
      </c>
      <c r="F62" s="26">
        <v>40.5</v>
      </c>
      <c r="G62" s="26">
        <v>0</v>
      </c>
      <c r="H62"/>
      <c r="I62"/>
      <c r="J62"/>
      <c r="K62"/>
    </row>
    <row r="63" spans="1:13" ht="51.75" x14ac:dyDescent="0.25">
      <c r="A63" s="144"/>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v>142</v>
      </c>
      <c r="D65" s="26">
        <v>318</v>
      </c>
      <c r="E65" s="26">
        <v>12</v>
      </c>
      <c r="F65" s="26">
        <v>21</v>
      </c>
      <c r="G65" s="26">
        <v>7.5</v>
      </c>
      <c r="H65" s="100"/>
      <c r="I65" s="100"/>
    </row>
    <row r="66" spans="1:11" ht="31.5" customHeight="1" x14ac:dyDescent="0.25">
      <c r="A66" s="226" t="s">
        <v>160</v>
      </c>
      <c r="B66" s="227"/>
      <c r="C66" s="227"/>
      <c r="D66" s="228"/>
      <c r="E66" s="26"/>
      <c r="F66" s="26"/>
      <c r="G66" s="99"/>
      <c r="H66" s="101"/>
      <c r="I66" s="102"/>
    </row>
    <row r="67" spans="1:11" ht="50.25" customHeight="1" x14ac:dyDescent="0.25">
      <c r="A67" s="232" t="s">
        <v>315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v>18</v>
      </c>
      <c r="D70" s="26">
        <v>3</v>
      </c>
      <c r="E70" s="17"/>
      <c r="F70" s="17"/>
    </row>
    <row r="71" spans="1:11" ht="26.25" x14ac:dyDescent="0.25">
      <c r="A71" s="145"/>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v>30</v>
      </c>
      <c r="D73" s="17">
        <v>28</v>
      </c>
      <c r="E73" s="17">
        <v>175</v>
      </c>
      <c r="G73" s="108" t="s">
        <v>316</v>
      </c>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64.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22</v>
      </c>
      <c r="D98" s="115">
        <f>SUM(D26:D31)</f>
        <v>22</v>
      </c>
      <c r="E98" s="115">
        <f>SUM(E26:E31)</f>
        <v>22</v>
      </c>
      <c r="F98" s="115"/>
      <c r="G98" s="115">
        <f>SUM(F26:F31)</f>
        <v>435</v>
      </c>
      <c r="H98" s="115">
        <f>SUM(G26:G31)</f>
        <v>451.99</v>
      </c>
      <c r="I98" s="115"/>
      <c r="J98" s="115">
        <f>SUM(H26:H31)</f>
        <v>19</v>
      </c>
      <c r="K98" s="115">
        <f>SUM(I26:I31)</f>
        <v>25</v>
      </c>
      <c r="L98" s="115">
        <f>SUM(J26:J31)</f>
        <v>93</v>
      </c>
      <c r="M98" s="116">
        <f>G98+J98</f>
        <v>454</v>
      </c>
      <c r="N98" s="116">
        <f>H98+K98</f>
        <v>476.99</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22</v>
      </c>
      <c r="D100" s="115">
        <f t="shared" ref="D100:L100" si="1">SUM(D98:D99)</f>
        <v>22</v>
      </c>
      <c r="E100" s="115">
        <f t="shared" si="1"/>
        <v>22</v>
      </c>
      <c r="F100" s="115"/>
      <c r="G100" s="115">
        <f t="shared" si="1"/>
        <v>435</v>
      </c>
      <c r="H100" s="115">
        <f t="shared" si="1"/>
        <v>451.99</v>
      </c>
      <c r="I100" s="115"/>
      <c r="J100" s="115">
        <f t="shared" si="1"/>
        <v>19</v>
      </c>
      <c r="K100" s="115">
        <f t="shared" si="1"/>
        <v>25</v>
      </c>
      <c r="L100" s="115">
        <f t="shared" si="1"/>
        <v>93</v>
      </c>
      <c r="M100" s="116">
        <f t="shared" si="0"/>
        <v>454</v>
      </c>
      <c r="N100" s="116">
        <f t="shared" si="0"/>
        <v>476.99</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22</v>
      </c>
      <c r="D105" s="119">
        <f t="shared" ref="D105:L105" si="2">SUM(D100:D104)</f>
        <v>22</v>
      </c>
      <c r="E105" s="119">
        <f t="shared" si="2"/>
        <v>22</v>
      </c>
      <c r="F105" s="119">
        <f t="shared" si="2"/>
        <v>0</v>
      </c>
      <c r="G105" s="119">
        <f t="shared" si="2"/>
        <v>435</v>
      </c>
      <c r="H105" s="119">
        <f t="shared" si="2"/>
        <v>451.99</v>
      </c>
      <c r="I105" s="119"/>
      <c r="J105" s="119">
        <f t="shared" si="2"/>
        <v>19</v>
      </c>
      <c r="K105" s="119">
        <f t="shared" si="2"/>
        <v>25</v>
      </c>
      <c r="L105" s="119">
        <f t="shared" si="2"/>
        <v>93</v>
      </c>
      <c r="M105" s="120">
        <f t="shared" si="0"/>
        <v>454</v>
      </c>
      <c r="N105" s="120">
        <f t="shared" si="0"/>
        <v>476.99</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371</v>
      </c>
      <c r="D109" s="119"/>
      <c r="E109" s="119">
        <f>C65</f>
        <v>142</v>
      </c>
      <c r="F109" s="119">
        <f>D62+D70</f>
        <v>7</v>
      </c>
      <c r="G109" s="119">
        <f>E62+H65</f>
        <v>28</v>
      </c>
      <c r="H109" s="119">
        <f>F62+I65</f>
        <v>40.5</v>
      </c>
      <c r="I109" s="119"/>
      <c r="J109" s="119">
        <f>E65+E70</f>
        <v>12</v>
      </c>
      <c r="K109" s="119">
        <f>F65+G65+F70</f>
        <v>28.5</v>
      </c>
      <c r="L109" s="119">
        <f>D65</f>
        <v>318</v>
      </c>
      <c r="M109" s="120">
        <f t="shared" si="0"/>
        <v>40</v>
      </c>
      <c r="N109" s="120">
        <f t="shared" si="0"/>
        <v>69</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30</v>
      </c>
      <c r="D113" s="119">
        <f>D73</f>
        <v>28</v>
      </c>
      <c r="E113" s="119">
        <f>D73</f>
        <v>28</v>
      </c>
      <c r="F113" s="119"/>
      <c r="G113" s="119">
        <f>E73</f>
        <v>175</v>
      </c>
      <c r="H113" s="119">
        <f>E73</f>
        <v>175</v>
      </c>
      <c r="I113" s="119"/>
      <c r="J113" s="119"/>
      <c r="K113" s="119"/>
      <c r="L113" s="119"/>
      <c r="M113" s="120">
        <f t="shared" si="0"/>
        <v>175</v>
      </c>
      <c r="N113" s="120">
        <f t="shared" si="0"/>
        <v>175</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423</v>
      </c>
      <c r="D119" s="124">
        <f t="shared" ref="D119:N119" si="5">D105+D107+D109+D111+D113+D115+D117</f>
        <v>50</v>
      </c>
      <c r="E119" s="124">
        <f t="shared" si="5"/>
        <v>192</v>
      </c>
      <c r="F119" s="124">
        <f t="shared" si="5"/>
        <v>7</v>
      </c>
      <c r="G119" s="124">
        <f t="shared" si="5"/>
        <v>638</v>
      </c>
      <c r="H119" s="124">
        <f t="shared" si="5"/>
        <v>667.49</v>
      </c>
      <c r="I119" s="124">
        <f t="shared" si="5"/>
        <v>0</v>
      </c>
      <c r="J119" s="124">
        <f t="shared" si="5"/>
        <v>31</v>
      </c>
      <c r="K119" s="124">
        <f t="shared" si="5"/>
        <v>53.5</v>
      </c>
      <c r="L119" s="124">
        <f t="shared" si="5"/>
        <v>411</v>
      </c>
      <c r="M119" s="124">
        <f t="shared" si="5"/>
        <v>669</v>
      </c>
      <c r="N119" s="124">
        <f t="shared" si="5"/>
        <v>720.99</v>
      </c>
    </row>
    <row r="120" spans="1:14" ht="30.75" thickBot="1" x14ac:dyDescent="0.3">
      <c r="A120" s="7"/>
      <c r="H120" s="125" t="s">
        <v>189</v>
      </c>
      <c r="I120" s="126">
        <f>C22</f>
        <v>1015</v>
      </c>
    </row>
    <row r="121" spans="1:14" ht="30.75" thickBot="1" x14ac:dyDescent="0.3">
      <c r="A121" s="7"/>
      <c r="H121" s="125" t="s">
        <v>190</v>
      </c>
      <c r="I121" s="127">
        <f>SUM(I119:I120)</f>
        <v>1015</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88" workbookViewId="0">
      <selection activeCell="B89" sqref="B89"/>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317</v>
      </c>
      <c r="C2" s="221"/>
      <c r="D2" s="221"/>
      <c r="E2" s="221"/>
      <c r="F2" s="222"/>
    </row>
    <row r="3" spans="1:11" ht="13.5" customHeight="1" thickBot="1" x14ac:dyDescent="0.35">
      <c r="A3" s="3"/>
      <c r="B3" s="2"/>
      <c r="C3" s="2"/>
    </row>
    <row r="4" spans="1:11" ht="16.5" thickBot="1" x14ac:dyDescent="0.3">
      <c r="A4" s="6" t="s">
        <v>1</v>
      </c>
      <c r="B4" s="217" t="s">
        <v>318</v>
      </c>
      <c r="C4" s="218"/>
      <c r="D4" s="63" t="s">
        <v>2</v>
      </c>
      <c r="E4" s="79">
        <v>42277</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v>0</v>
      </c>
      <c r="D17" s="4"/>
      <c r="E17" s="4"/>
      <c r="F17" s="4"/>
      <c r="G17" s="4"/>
      <c r="K17"/>
    </row>
    <row r="18" spans="1:12" x14ac:dyDescent="0.25">
      <c r="A18" s="57" t="s">
        <v>152</v>
      </c>
      <c r="B18" s="57"/>
      <c r="C18" s="17">
        <v>1500</v>
      </c>
      <c r="D18" s="4"/>
      <c r="E18" s="4"/>
      <c r="F18" s="4"/>
      <c r="G18" s="4"/>
      <c r="K18"/>
    </row>
    <row r="19" spans="1:12" x14ac:dyDescent="0.25">
      <c r="A19" s="56" t="s">
        <v>51</v>
      </c>
      <c r="B19" s="56"/>
      <c r="C19" s="17">
        <v>800</v>
      </c>
      <c r="D19" s="4"/>
      <c r="E19" s="4"/>
      <c r="F19" s="4"/>
      <c r="G19" s="4"/>
      <c r="K19"/>
    </row>
    <row r="20" spans="1:12" x14ac:dyDescent="0.25">
      <c r="A20" s="57" t="s">
        <v>41</v>
      </c>
      <c r="B20" s="57"/>
      <c r="C20" s="17">
        <v>80</v>
      </c>
      <c r="D20" s="4"/>
      <c r="E20" s="4"/>
      <c r="F20" s="4"/>
      <c r="G20" s="4"/>
      <c r="K20"/>
    </row>
    <row r="21" spans="1:12" x14ac:dyDescent="0.25">
      <c r="A21" s="56" t="s">
        <v>49</v>
      </c>
      <c r="B21" s="56"/>
      <c r="C21" s="81">
        <v>1000</v>
      </c>
      <c r="D21" s="4"/>
      <c r="E21" s="4"/>
      <c r="F21" s="4"/>
      <c r="G21" s="4"/>
      <c r="K21"/>
    </row>
    <row r="22" spans="1:12" s="11" customFormat="1" x14ac:dyDescent="0.25">
      <c r="A22" s="35"/>
      <c r="B22" s="83" t="s">
        <v>50</v>
      </c>
      <c r="C22" s="82">
        <f>SUM(C17:C21)</f>
        <v>3380</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v>26</v>
      </c>
      <c r="D26" s="17">
        <v>26</v>
      </c>
      <c r="E26" s="17">
        <v>26</v>
      </c>
      <c r="F26" s="17">
        <v>525</v>
      </c>
      <c r="G26" s="17">
        <v>547</v>
      </c>
      <c r="H26" s="17">
        <v>12</v>
      </c>
      <c r="I26" s="17">
        <v>12</v>
      </c>
      <c r="J26" s="17">
        <v>21</v>
      </c>
      <c r="L26" s="11">
        <f>G26+I26</f>
        <v>559</v>
      </c>
    </row>
    <row r="27" spans="1:12" s="11" customFormat="1" x14ac:dyDescent="0.25">
      <c r="A27" s="15" t="s">
        <v>90</v>
      </c>
      <c r="B27" s="15"/>
      <c r="C27" s="17">
        <v>0</v>
      </c>
      <c r="D27" s="17">
        <v>0</v>
      </c>
      <c r="E27" s="17">
        <v>0</v>
      </c>
      <c r="F27" s="17">
        <v>0</v>
      </c>
      <c r="G27" s="17">
        <v>0</v>
      </c>
      <c r="H27" s="17">
        <v>0</v>
      </c>
      <c r="I27" s="17">
        <v>0</v>
      </c>
      <c r="J27" s="17">
        <v>0</v>
      </c>
    </row>
    <row r="28" spans="1:12" s="11" customFormat="1" x14ac:dyDescent="0.25">
      <c r="A28" s="27" t="s">
        <v>91</v>
      </c>
      <c r="B28" s="27"/>
      <c r="C28" s="17">
        <v>0</v>
      </c>
      <c r="D28" s="17">
        <v>0</v>
      </c>
      <c r="E28" s="17">
        <v>0</v>
      </c>
      <c r="F28" s="17">
        <v>0</v>
      </c>
      <c r="G28" s="17">
        <v>0</v>
      </c>
      <c r="H28" s="17">
        <v>0</v>
      </c>
      <c r="I28" s="17">
        <v>0</v>
      </c>
      <c r="J28" s="17">
        <v>0</v>
      </c>
    </row>
    <row r="29" spans="1:12" s="11" customFormat="1" x14ac:dyDescent="0.25">
      <c r="A29" s="15" t="s">
        <v>92</v>
      </c>
      <c r="B29" s="15"/>
      <c r="C29" s="17">
        <v>0</v>
      </c>
      <c r="D29" s="17">
        <v>0</v>
      </c>
      <c r="E29" s="17">
        <v>0</v>
      </c>
      <c r="F29" s="17">
        <v>0</v>
      </c>
      <c r="G29" s="17">
        <v>0</v>
      </c>
      <c r="H29" s="17">
        <v>0</v>
      </c>
      <c r="I29" s="17">
        <v>0</v>
      </c>
      <c r="J29" s="17">
        <v>0</v>
      </c>
    </row>
    <row r="30" spans="1:12" s="11" customFormat="1" x14ac:dyDescent="0.25">
      <c r="A30" s="27" t="s">
        <v>93</v>
      </c>
      <c r="B30" s="27"/>
      <c r="C30" s="17">
        <v>22</v>
      </c>
      <c r="D30" s="17">
        <v>22</v>
      </c>
      <c r="E30" s="17">
        <v>22</v>
      </c>
      <c r="F30" s="17">
        <v>370</v>
      </c>
      <c r="G30" s="17">
        <v>390</v>
      </c>
      <c r="H30" s="17">
        <v>12</v>
      </c>
      <c r="I30" s="17">
        <v>12</v>
      </c>
      <c r="J30" s="17">
        <v>16</v>
      </c>
    </row>
    <row r="31" spans="1:12" s="11" customFormat="1" x14ac:dyDescent="0.25">
      <c r="A31" s="15" t="s">
        <v>94</v>
      </c>
      <c r="B31" s="15"/>
      <c r="C31" s="17">
        <v>0</v>
      </c>
      <c r="D31" s="17">
        <v>0</v>
      </c>
      <c r="E31" s="17">
        <v>0</v>
      </c>
      <c r="F31" s="17">
        <v>0</v>
      </c>
      <c r="G31" s="17">
        <v>0</v>
      </c>
      <c r="H31" s="17">
        <v>0</v>
      </c>
      <c r="I31" s="17">
        <v>0</v>
      </c>
      <c r="J31" s="17">
        <v>0</v>
      </c>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v>0</v>
      </c>
      <c r="D34" s="17">
        <v>0</v>
      </c>
      <c r="E34" s="17">
        <v>0</v>
      </c>
      <c r="F34" s="17">
        <v>0</v>
      </c>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v>0</v>
      </c>
      <c r="D37" s="26">
        <v>0</v>
      </c>
      <c r="E37" s="26">
        <v>0</v>
      </c>
      <c r="F37" s="26">
        <v>0</v>
      </c>
      <c r="G37" s="26">
        <v>0</v>
      </c>
      <c r="H37" s="26">
        <v>0</v>
      </c>
      <c r="I37" s="26">
        <v>0</v>
      </c>
      <c r="J37" s="26">
        <v>0</v>
      </c>
    </row>
    <row r="38" spans="1:11" x14ac:dyDescent="0.25">
      <c r="A38" s="29" t="s">
        <v>96</v>
      </c>
      <c r="B38" s="29"/>
      <c r="C38" s="26">
        <v>0</v>
      </c>
      <c r="D38" s="26">
        <v>0</v>
      </c>
      <c r="E38" s="26">
        <v>0</v>
      </c>
      <c r="F38" s="26">
        <v>0</v>
      </c>
      <c r="G38" s="26">
        <v>0</v>
      </c>
      <c r="H38" s="26">
        <v>0</v>
      </c>
      <c r="I38" s="26">
        <v>0</v>
      </c>
      <c r="J38" s="26">
        <v>0</v>
      </c>
    </row>
    <row r="39" spans="1:11" x14ac:dyDescent="0.25">
      <c r="A39" s="31" t="s">
        <v>97</v>
      </c>
      <c r="B39" s="55"/>
      <c r="C39" s="26">
        <v>0</v>
      </c>
      <c r="D39" s="26">
        <v>0</v>
      </c>
      <c r="E39" s="26">
        <v>0</v>
      </c>
      <c r="F39" s="26">
        <v>0</v>
      </c>
      <c r="G39" s="26">
        <v>0</v>
      </c>
      <c r="H39" s="26">
        <v>0</v>
      </c>
      <c r="I39" s="26">
        <v>0</v>
      </c>
      <c r="J39" s="26">
        <v>0</v>
      </c>
    </row>
    <row r="40" spans="1:11" x14ac:dyDescent="0.25">
      <c r="A40" s="29" t="s">
        <v>98</v>
      </c>
      <c r="B40" s="29"/>
      <c r="C40" s="26">
        <v>0</v>
      </c>
      <c r="D40" s="26">
        <v>0</v>
      </c>
      <c r="E40" s="26">
        <v>0</v>
      </c>
      <c r="F40" s="26">
        <v>0</v>
      </c>
      <c r="G40" s="26">
        <v>0</v>
      </c>
      <c r="H40" s="26">
        <v>0</v>
      </c>
      <c r="I40" s="26">
        <v>0</v>
      </c>
      <c r="J40" s="26">
        <v>0</v>
      </c>
    </row>
    <row r="41" spans="1:11" x14ac:dyDescent="0.25">
      <c r="A41" s="31" t="s">
        <v>166</v>
      </c>
      <c r="B41" s="31"/>
      <c r="C41" s="26">
        <v>30</v>
      </c>
      <c r="D41" s="26">
        <v>0</v>
      </c>
      <c r="E41" s="26">
        <v>0</v>
      </c>
      <c r="F41" s="26">
        <v>0</v>
      </c>
      <c r="G41" s="26">
        <v>0</v>
      </c>
      <c r="H41" s="26">
        <v>0</v>
      </c>
      <c r="I41" s="26">
        <v>0</v>
      </c>
      <c r="J41" s="26">
        <v>0</v>
      </c>
    </row>
    <row r="42" spans="1:11" x14ac:dyDescent="0.25">
      <c r="A42" s="29" t="s">
        <v>99</v>
      </c>
      <c r="B42" s="24"/>
      <c r="C42" s="26">
        <v>0</v>
      </c>
      <c r="D42" s="26">
        <v>0</v>
      </c>
      <c r="E42" s="26">
        <v>0</v>
      </c>
      <c r="F42" s="26">
        <v>0</v>
      </c>
      <c r="G42" s="26">
        <v>0</v>
      </c>
      <c r="H42" s="26">
        <v>0</v>
      </c>
      <c r="I42" s="26">
        <v>0</v>
      </c>
      <c r="J42" s="26">
        <v>0</v>
      </c>
    </row>
    <row r="43" spans="1:11" x14ac:dyDescent="0.25">
      <c r="A43" s="31" t="s">
        <v>15</v>
      </c>
      <c r="B43" s="31"/>
      <c r="C43" s="26">
        <v>0</v>
      </c>
      <c r="D43" s="26">
        <v>0</v>
      </c>
      <c r="E43" s="26">
        <v>0</v>
      </c>
      <c r="F43" s="26">
        <v>0</v>
      </c>
      <c r="G43" s="26">
        <v>0</v>
      </c>
      <c r="H43" s="26">
        <v>0</v>
      </c>
      <c r="I43" s="26">
        <v>0</v>
      </c>
      <c r="J43" s="26">
        <v>0</v>
      </c>
    </row>
    <row r="44" spans="1:11" x14ac:dyDescent="0.25">
      <c r="A44" s="29" t="s">
        <v>16</v>
      </c>
      <c r="B44" s="24"/>
      <c r="C44" s="26">
        <v>0</v>
      </c>
      <c r="D44" s="26">
        <v>0</v>
      </c>
      <c r="E44" s="26">
        <v>0</v>
      </c>
      <c r="F44" s="26">
        <v>0</v>
      </c>
      <c r="G44" s="26">
        <v>0</v>
      </c>
      <c r="H44" s="26">
        <v>0</v>
      </c>
      <c r="I44" s="26">
        <v>0</v>
      </c>
      <c r="J44" s="26">
        <v>0</v>
      </c>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v>0</v>
      </c>
      <c r="D47" s="17">
        <v>0</v>
      </c>
      <c r="E47" s="17">
        <v>0</v>
      </c>
      <c r="F47" s="17">
        <v>0</v>
      </c>
      <c r="G47" s="17">
        <v>0</v>
      </c>
      <c r="H47" s="17">
        <v>0</v>
      </c>
      <c r="I47" s="17">
        <v>0</v>
      </c>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v>0</v>
      </c>
      <c r="D50" s="17">
        <v>0</v>
      </c>
      <c r="E50" s="17">
        <v>0</v>
      </c>
      <c r="F50" s="17">
        <v>0</v>
      </c>
      <c r="G50" s="17">
        <v>0</v>
      </c>
      <c r="H50" s="17">
        <v>0</v>
      </c>
      <c r="I50" s="17">
        <v>0</v>
      </c>
      <c r="J50" s="17">
        <v>0</v>
      </c>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v>0</v>
      </c>
      <c r="D54" s="17">
        <v>0</v>
      </c>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v>0</v>
      </c>
      <c r="D57" s="26">
        <v>0</v>
      </c>
      <c r="I57"/>
      <c r="J57"/>
      <c r="K57"/>
    </row>
    <row r="58" spans="1:13" x14ac:dyDescent="0.25">
      <c r="A58" s="15" t="s">
        <v>104</v>
      </c>
      <c r="B58" s="10"/>
      <c r="C58" s="26">
        <v>0</v>
      </c>
      <c r="D58" s="26">
        <v>0</v>
      </c>
      <c r="I58"/>
      <c r="J58"/>
      <c r="K58"/>
    </row>
    <row r="59" spans="1:13" x14ac:dyDescent="0.25">
      <c r="A59" s="27" t="s">
        <v>105</v>
      </c>
      <c r="B59" s="9"/>
      <c r="C59" s="26">
        <v>0</v>
      </c>
      <c r="D59" s="26">
        <v>0</v>
      </c>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v>0</v>
      </c>
      <c r="D62" s="26">
        <v>0</v>
      </c>
      <c r="E62" s="26">
        <v>0</v>
      </c>
      <c r="F62" s="26">
        <v>0</v>
      </c>
      <c r="G62" s="26">
        <v>0</v>
      </c>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v>38</v>
      </c>
      <c r="D65" s="26">
        <v>91</v>
      </c>
      <c r="E65" s="26">
        <v>20</v>
      </c>
      <c r="F65" s="26">
        <v>24</v>
      </c>
      <c r="G65" s="26">
        <v>6</v>
      </c>
      <c r="H65" s="100">
        <v>48</v>
      </c>
      <c r="I65" s="100">
        <v>48</v>
      </c>
    </row>
    <row r="66" spans="1:11" ht="31.5" customHeight="1" x14ac:dyDescent="0.25">
      <c r="A66" s="226" t="s">
        <v>160</v>
      </c>
      <c r="B66" s="227"/>
      <c r="C66" s="227"/>
      <c r="D66" s="228"/>
      <c r="E66" s="26">
        <v>0</v>
      </c>
      <c r="F66" s="26">
        <v>0</v>
      </c>
      <c r="G66" s="99">
        <v>0</v>
      </c>
      <c r="H66" s="101"/>
      <c r="I66" s="102"/>
    </row>
    <row r="67" spans="1:11" ht="50.25" customHeight="1" x14ac:dyDescent="0.25">
      <c r="A67" s="229" t="s">
        <v>165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v>16</v>
      </c>
      <c r="D70" s="26">
        <v>16</v>
      </c>
      <c r="E70" s="17">
        <v>46</v>
      </c>
      <c r="F70" s="17">
        <v>182</v>
      </c>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v>10</v>
      </c>
      <c r="D73" s="17">
        <v>10</v>
      </c>
      <c r="E73" s="17">
        <v>10</v>
      </c>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v>0</v>
      </c>
      <c r="D76" s="17">
        <v>0</v>
      </c>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v>0</v>
      </c>
      <c r="D79" s="26">
        <v>0</v>
      </c>
      <c r="E79" s="26">
        <v>0</v>
      </c>
      <c r="F79" s="26">
        <v>0</v>
      </c>
      <c r="G79" s="26">
        <v>0</v>
      </c>
      <c r="H79" s="26">
        <v>0</v>
      </c>
      <c r="I79" s="26">
        <v>0</v>
      </c>
      <c r="J79" s="26">
        <v>0</v>
      </c>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v>0</v>
      </c>
      <c r="D82" s="26">
        <v>0</v>
      </c>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v>500</v>
      </c>
      <c r="D85" s="146">
        <v>14</v>
      </c>
      <c r="E85" s="26">
        <v>54</v>
      </c>
      <c r="F85" s="108" t="s">
        <v>319</v>
      </c>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v>0</v>
      </c>
      <c r="D89" s="26">
        <v>0</v>
      </c>
      <c r="E89" s="26">
        <v>0</v>
      </c>
      <c r="F89" s="26">
        <v>0</v>
      </c>
      <c r="G89" s="26">
        <v>0</v>
      </c>
      <c r="H89" s="26">
        <v>0</v>
      </c>
      <c r="I89" s="26">
        <v>0</v>
      </c>
      <c r="J89" s="26">
        <v>0</v>
      </c>
    </row>
    <row r="90" spans="1:12" x14ac:dyDescent="0.25">
      <c r="A90" s="56" t="s">
        <v>136</v>
      </c>
      <c r="B90" s="95"/>
      <c r="C90" s="26">
        <v>0</v>
      </c>
      <c r="D90" s="26">
        <v>0</v>
      </c>
      <c r="E90" s="26">
        <v>0</v>
      </c>
      <c r="F90" s="26">
        <v>0</v>
      </c>
      <c r="G90" s="26">
        <v>0</v>
      </c>
      <c r="H90" s="26">
        <v>0</v>
      </c>
      <c r="I90" s="26">
        <v>0</v>
      </c>
      <c r="J90" s="26">
        <v>0</v>
      </c>
    </row>
    <row r="91" spans="1:12" x14ac:dyDescent="0.25">
      <c r="A91" s="57" t="s">
        <v>137</v>
      </c>
      <c r="B91" s="97"/>
      <c r="C91" s="26">
        <v>0</v>
      </c>
      <c r="D91" s="26">
        <v>0</v>
      </c>
      <c r="E91" s="26">
        <v>0</v>
      </c>
      <c r="F91" s="26">
        <v>0</v>
      </c>
      <c r="G91" s="26">
        <v>0</v>
      </c>
      <c r="H91" s="26">
        <v>0</v>
      </c>
      <c r="I91" s="26">
        <v>0</v>
      </c>
      <c r="J91" s="26">
        <v>0</v>
      </c>
    </row>
    <row r="92" spans="1:12" x14ac:dyDescent="0.25">
      <c r="A92" s="56" t="s">
        <v>138</v>
      </c>
      <c r="B92" s="95"/>
      <c r="C92" s="26">
        <v>0</v>
      </c>
      <c r="D92" s="26">
        <v>0</v>
      </c>
      <c r="E92" s="26">
        <v>0</v>
      </c>
      <c r="F92" s="26">
        <v>0</v>
      </c>
      <c r="G92" s="26">
        <v>0</v>
      </c>
      <c r="H92" s="26">
        <v>0</v>
      </c>
      <c r="I92" s="26">
        <v>0</v>
      </c>
      <c r="J92" s="26">
        <v>0</v>
      </c>
    </row>
    <row r="93" spans="1:12" x14ac:dyDescent="0.25">
      <c r="A93" s="57" t="s">
        <v>150</v>
      </c>
      <c r="B93" s="97"/>
      <c r="C93" s="26">
        <v>0</v>
      </c>
      <c r="D93" s="26">
        <v>0</v>
      </c>
      <c r="E93" s="26">
        <v>0</v>
      </c>
      <c r="F93" s="26">
        <v>0</v>
      </c>
      <c r="G93" s="26">
        <v>0</v>
      </c>
      <c r="H93" s="26">
        <v>0</v>
      </c>
      <c r="I93" s="26">
        <v>0</v>
      </c>
      <c r="J93" s="26">
        <v>0</v>
      </c>
    </row>
    <row r="94" spans="1:12" x14ac:dyDescent="0.25">
      <c r="A94" s="56" t="s">
        <v>151</v>
      </c>
      <c r="B94" s="95"/>
      <c r="C94" s="26">
        <v>0</v>
      </c>
      <c r="D94" s="26">
        <v>0</v>
      </c>
      <c r="E94" s="26">
        <v>0</v>
      </c>
      <c r="F94" s="26">
        <v>0</v>
      </c>
      <c r="G94" s="26">
        <v>0</v>
      </c>
      <c r="H94" s="26">
        <v>0</v>
      </c>
      <c r="I94" s="26">
        <v>0</v>
      </c>
      <c r="J94" s="26">
        <v>0</v>
      </c>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48</v>
      </c>
      <c r="D98" s="115">
        <f>SUM(D26:D31)</f>
        <v>48</v>
      </c>
      <c r="E98" s="115">
        <f>SUM(E26:E31)</f>
        <v>48</v>
      </c>
      <c r="F98" s="115"/>
      <c r="G98" s="115">
        <f>SUM(F26:F31)</f>
        <v>895</v>
      </c>
      <c r="H98" s="115">
        <f>SUM(G26:G31)</f>
        <v>937</v>
      </c>
      <c r="I98" s="115"/>
      <c r="J98" s="115">
        <f>SUM(H26:H31)</f>
        <v>24</v>
      </c>
      <c r="K98" s="115">
        <f>SUM(I26:I31)</f>
        <v>24</v>
      </c>
      <c r="L98" s="115">
        <f>SUM(J26:J31)</f>
        <v>37</v>
      </c>
      <c r="M98" s="116">
        <f>G98+J98</f>
        <v>919</v>
      </c>
      <c r="N98" s="116">
        <f>H98+K98</f>
        <v>961</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48</v>
      </c>
      <c r="D100" s="115">
        <f t="shared" ref="D100:L100" si="1">SUM(D98:D99)</f>
        <v>48</v>
      </c>
      <c r="E100" s="115">
        <f t="shared" si="1"/>
        <v>48</v>
      </c>
      <c r="F100" s="115"/>
      <c r="G100" s="115">
        <f t="shared" si="1"/>
        <v>895</v>
      </c>
      <c r="H100" s="115">
        <f t="shared" si="1"/>
        <v>937</v>
      </c>
      <c r="I100" s="115"/>
      <c r="J100" s="115">
        <f t="shared" si="1"/>
        <v>24</v>
      </c>
      <c r="K100" s="115">
        <f t="shared" si="1"/>
        <v>24</v>
      </c>
      <c r="L100" s="115">
        <f t="shared" si="1"/>
        <v>37</v>
      </c>
      <c r="M100" s="116">
        <f t="shared" si="0"/>
        <v>919</v>
      </c>
      <c r="N100" s="116">
        <f t="shared" si="0"/>
        <v>961</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30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78</v>
      </c>
      <c r="D105" s="119">
        <f t="shared" ref="D105:L105" si="2">SUM(D100:D104)</f>
        <v>48</v>
      </c>
      <c r="E105" s="119">
        <f t="shared" si="2"/>
        <v>48</v>
      </c>
      <c r="F105" s="119">
        <f t="shared" si="2"/>
        <v>0</v>
      </c>
      <c r="G105" s="119">
        <f t="shared" si="2"/>
        <v>895</v>
      </c>
      <c r="H105" s="119">
        <f t="shared" si="2"/>
        <v>937</v>
      </c>
      <c r="I105" s="119"/>
      <c r="J105" s="119">
        <f t="shared" si="2"/>
        <v>24</v>
      </c>
      <c r="K105" s="119">
        <f t="shared" si="2"/>
        <v>24</v>
      </c>
      <c r="L105" s="119">
        <f t="shared" si="2"/>
        <v>37</v>
      </c>
      <c r="M105" s="120">
        <f t="shared" si="0"/>
        <v>919</v>
      </c>
      <c r="N105" s="120">
        <f t="shared" si="0"/>
        <v>961</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16</v>
      </c>
      <c r="D109" s="119"/>
      <c r="E109" s="119">
        <f>C65</f>
        <v>38</v>
      </c>
      <c r="F109" s="119">
        <f>D62+D70</f>
        <v>16</v>
      </c>
      <c r="G109" s="119">
        <f>E62+H65</f>
        <v>48</v>
      </c>
      <c r="H109" s="119">
        <f>F62+I65</f>
        <v>48</v>
      </c>
      <c r="I109" s="119"/>
      <c r="J109" s="119">
        <f>E65+E70</f>
        <v>66</v>
      </c>
      <c r="K109" s="119">
        <f>F65+G65+F70</f>
        <v>212</v>
      </c>
      <c r="L109" s="119">
        <f>D65</f>
        <v>91</v>
      </c>
      <c r="M109" s="120">
        <f t="shared" si="0"/>
        <v>114</v>
      </c>
      <c r="N109" s="120">
        <f t="shared" si="0"/>
        <v>260</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10</v>
      </c>
      <c r="D113" s="119">
        <f>D73</f>
        <v>10</v>
      </c>
      <c r="E113" s="119">
        <f>D73</f>
        <v>10</v>
      </c>
      <c r="F113" s="119"/>
      <c r="G113" s="119">
        <f>E73</f>
        <v>10</v>
      </c>
      <c r="H113" s="119">
        <f>E73</f>
        <v>10</v>
      </c>
      <c r="I113" s="119"/>
      <c r="J113" s="119"/>
      <c r="K113" s="119"/>
      <c r="L113" s="119"/>
      <c r="M113" s="120">
        <f t="shared" si="0"/>
        <v>10</v>
      </c>
      <c r="N113" s="120">
        <f t="shared" si="0"/>
        <v>10</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500</v>
      </c>
      <c r="J115" s="119">
        <f>D85</f>
        <v>14</v>
      </c>
      <c r="K115" s="119">
        <f>D85</f>
        <v>14</v>
      </c>
      <c r="L115" s="119">
        <f>E85</f>
        <v>54</v>
      </c>
      <c r="M115" s="120">
        <f t="shared" ref="M115:N115" si="3">G115+J115</f>
        <v>14</v>
      </c>
      <c r="N115" s="120">
        <f t="shared" si="3"/>
        <v>14</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104</v>
      </c>
      <c r="D119" s="124">
        <f t="shared" ref="D119:N119" si="5">D105+D107+D109+D111+D113+D115+D117</f>
        <v>58</v>
      </c>
      <c r="E119" s="124">
        <f t="shared" si="5"/>
        <v>96</v>
      </c>
      <c r="F119" s="124">
        <f t="shared" si="5"/>
        <v>16</v>
      </c>
      <c r="G119" s="124">
        <f t="shared" si="5"/>
        <v>953</v>
      </c>
      <c r="H119" s="124">
        <f t="shared" si="5"/>
        <v>995</v>
      </c>
      <c r="I119" s="124">
        <f t="shared" si="5"/>
        <v>500</v>
      </c>
      <c r="J119" s="124">
        <f t="shared" si="5"/>
        <v>104</v>
      </c>
      <c r="K119" s="124">
        <f t="shared" si="5"/>
        <v>250</v>
      </c>
      <c r="L119" s="124">
        <f t="shared" si="5"/>
        <v>182</v>
      </c>
      <c r="M119" s="124">
        <f t="shared" si="5"/>
        <v>1057</v>
      </c>
      <c r="N119" s="124">
        <f t="shared" si="5"/>
        <v>1245</v>
      </c>
    </row>
    <row r="120" spans="1:14" ht="30.75" thickBot="1" x14ac:dyDescent="0.3">
      <c r="A120" s="7"/>
      <c r="H120" s="125" t="s">
        <v>189</v>
      </c>
      <c r="I120" s="126">
        <f>C22</f>
        <v>3380</v>
      </c>
    </row>
    <row r="121" spans="1:14" ht="30.75" thickBot="1" x14ac:dyDescent="0.3">
      <c r="A121" s="7"/>
      <c r="H121" s="125" t="s">
        <v>190</v>
      </c>
      <c r="I121" s="127">
        <f>SUM(I119:I120)</f>
        <v>3880</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58" workbookViewId="0">
      <selection activeCell="B89" sqref="B89"/>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320</v>
      </c>
      <c r="C2" s="221"/>
      <c r="D2" s="221"/>
      <c r="E2" s="221"/>
      <c r="F2" s="222"/>
    </row>
    <row r="3" spans="1:11" ht="13.5" customHeight="1" thickBot="1" x14ac:dyDescent="0.35">
      <c r="A3" s="3"/>
      <c r="B3" s="2"/>
      <c r="C3" s="2"/>
    </row>
    <row r="4" spans="1:11" ht="16.5" thickBot="1" x14ac:dyDescent="0.3">
      <c r="A4" s="6" t="s">
        <v>1</v>
      </c>
      <c r="B4" s="217" t="s">
        <v>321</v>
      </c>
      <c r="C4" s="218"/>
      <c r="D4" s="63" t="s">
        <v>2</v>
      </c>
      <c r="E4" s="79">
        <v>42258</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c r="D17" s="4"/>
      <c r="E17" s="4"/>
      <c r="F17" s="4"/>
      <c r="G17" s="4"/>
      <c r="K17"/>
    </row>
    <row r="18" spans="1:12" x14ac:dyDescent="0.25">
      <c r="A18" s="57" t="s">
        <v>152</v>
      </c>
      <c r="B18" s="57"/>
      <c r="C18" s="17">
        <v>2049</v>
      </c>
      <c r="D18" s="4"/>
      <c r="E18" s="4"/>
      <c r="F18" s="4"/>
      <c r="G18" s="4"/>
      <c r="K18"/>
    </row>
    <row r="19" spans="1:12" x14ac:dyDescent="0.25">
      <c r="A19" s="56" t="s">
        <v>51</v>
      </c>
      <c r="B19" s="56"/>
      <c r="C19" s="17"/>
      <c r="D19" s="4"/>
      <c r="E19" s="4"/>
      <c r="F19" s="4"/>
      <c r="G19" s="4"/>
      <c r="K19"/>
    </row>
    <row r="20" spans="1:12" x14ac:dyDescent="0.25">
      <c r="A20" s="57" t="s">
        <v>41</v>
      </c>
      <c r="B20" s="57"/>
      <c r="C20" s="17">
        <v>1392</v>
      </c>
      <c r="D20" s="4"/>
      <c r="E20" s="4"/>
      <c r="F20" s="4"/>
      <c r="G20" s="4"/>
      <c r="K20"/>
    </row>
    <row r="21" spans="1:12" x14ac:dyDescent="0.25">
      <c r="A21" s="56" t="s">
        <v>49</v>
      </c>
      <c r="B21" s="56"/>
      <c r="C21" s="81"/>
      <c r="D21" s="4"/>
      <c r="E21" s="4"/>
      <c r="F21" s="4"/>
      <c r="G21" s="4"/>
      <c r="K21"/>
    </row>
    <row r="22" spans="1:12" s="11" customFormat="1" x14ac:dyDescent="0.25">
      <c r="A22" s="35"/>
      <c r="B22" s="83" t="s">
        <v>50</v>
      </c>
      <c r="C22" s="82">
        <f>SUM(C17:C21)</f>
        <v>3441</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v>134</v>
      </c>
      <c r="D26" s="17">
        <v>78</v>
      </c>
      <c r="E26" s="17">
        <v>123</v>
      </c>
      <c r="F26" s="17">
        <v>2236</v>
      </c>
      <c r="G26" s="17">
        <v>2277.7399999999998</v>
      </c>
      <c r="H26" s="17">
        <v>108</v>
      </c>
      <c r="I26" s="17">
        <v>216</v>
      </c>
      <c r="J26" s="17">
        <v>279</v>
      </c>
      <c r="L26" s="11">
        <f>G26+I26</f>
        <v>2493.7399999999998</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c r="D54" s="17"/>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v>117</v>
      </c>
      <c r="D62" s="26">
        <v>2</v>
      </c>
      <c r="E62" s="26">
        <v>82</v>
      </c>
      <c r="F62" s="26">
        <v>132.75</v>
      </c>
      <c r="G62" s="26">
        <v>0</v>
      </c>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v>146</v>
      </c>
      <c r="D65" s="26">
        <v>292</v>
      </c>
      <c r="E65" s="26">
        <v>11</v>
      </c>
      <c r="F65" s="26">
        <v>29.5</v>
      </c>
      <c r="G65" s="26">
        <v>2</v>
      </c>
      <c r="H65" s="100">
        <v>15</v>
      </c>
      <c r="I65" s="100">
        <v>15</v>
      </c>
    </row>
    <row r="66" spans="1:11" ht="31.5" customHeight="1" x14ac:dyDescent="0.25">
      <c r="A66" s="226" t="s">
        <v>160</v>
      </c>
      <c r="B66" s="227"/>
      <c r="C66" s="227"/>
      <c r="D66" s="228"/>
      <c r="E66" s="26"/>
      <c r="F66" s="26"/>
      <c r="G66" s="99"/>
      <c r="H66" s="101"/>
      <c r="I66" s="102"/>
    </row>
    <row r="67" spans="1:11" ht="50.25" customHeight="1" x14ac:dyDescent="0.25">
      <c r="A67" s="229" t="s">
        <v>165</v>
      </c>
      <c r="B67" s="230"/>
      <c r="C67" s="230"/>
      <c r="D67" s="231"/>
      <c r="E67" s="103" t="s">
        <v>322</v>
      </c>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c r="D70" s="26"/>
      <c r="E70" s="17"/>
      <c r="F70" s="17"/>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v>213</v>
      </c>
      <c r="D73" s="17">
        <v>210</v>
      </c>
      <c r="E73" s="17">
        <v>1248</v>
      </c>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323</v>
      </c>
      <c r="B89" s="57"/>
      <c r="C89" s="26">
        <v>723</v>
      </c>
      <c r="D89" s="26">
        <v>723</v>
      </c>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134</v>
      </c>
      <c r="D98" s="115">
        <f>SUM(D26:D31)</f>
        <v>78</v>
      </c>
      <c r="E98" s="115">
        <f>SUM(E26:E31)</f>
        <v>123</v>
      </c>
      <c r="F98" s="115"/>
      <c r="G98" s="115">
        <f>SUM(F26:F31)</f>
        <v>2236</v>
      </c>
      <c r="H98" s="115">
        <f>SUM(G26:G31)</f>
        <v>2277.7399999999998</v>
      </c>
      <c r="I98" s="115"/>
      <c r="J98" s="115">
        <f>SUM(H26:H31)</f>
        <v>108</v>
      </c>
      <c r="K98" s="115">
        <f>SUM(I26:I31)</f>
        <v>216</v>
      </c>
      <c r="L98" s="115">
        <f>SUM(J26:J31)</f>
        <v>279</v>
      </c>
      <c r="M98" s="116">
        <f>G98+J98</f>
        <v>2344</v>
      </c>
      <c r="N98" s="116">
        <f>H98+K98</f>
        <v>2493.7399999999998</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134</v>
      </c>
      <c r="D100" s="115">
        <f t="shared" ref="D100:L100" si="1">SUM(D98:D99)</f>
        <v>78</v>
      </c>
      <c r="E100" s="115">
        <f t="shared" si="1"/>
        <v>123</v>
      </c>
      <c r="F100" s="115"/>
      <c r="G100" s="115">
        <f t="shared" si="1"/>
        <v>2236</v>
      </c>
      <c r="H100" s="115">
        <f t="shared" si="1"/>
        <v>2277.7399999999998</v>
      </c>
      <c r="I100" s="115"/>
      <c r="J100" s="115">
        <f t="shared" si="1"/>
        <v>108</v>
      </c>
      <c r="K100" s="115">
        <f t="shared" si="1"/>
        <v>216</v>
      </c>
      <c r="L100" s="115">
        <f t="shared" si="1"/>
        <v>279</v>
      </c>
      <c r="M100" s="116">
        <f t="shared" si="0"/>
        <v>2344</v>
      </c>
      <c r="N100" s="116">
        <f t="shared" si="0"/>
        <v>2493.7399999999998</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134</v>
      </c>
      <c r="D105" s="119">
        <f t="shared" ref="D105:L105" si="2">SUM(D100:D104)</f>
        <v>78</v>
      </c>
      <c r="E105" s="119">
        <f t="shared" si="2"/>
        <v>123</v>
      </c>
      <c r="F105" s="119">
        <f t="shared" si="2"/>
        <v>0</v>
      </c>
      <c r="G105" s="119">
        <f t="shared" si="2"/>
        <v>2236</v>
      </c>
      <c r="H105" s="119">
        <f t="shared" si="2"/>
        <v>2277.7399999999998</v>
      </c>
      <c r="I105" s="119"/>
      <c r="J105" s="119">
        <f t="shared" si="2"/>
        <v>108</v>
      </c>
      <c r="K105" s="119">
        <f t="shared" si="2"/>
        <v>216</v>
      </c>
      <c r="L105" s="119">
        <f t="shared" si="2"/>
        <v>279</v>
      </c>
      <c r="M105" s="120">
        <f t="shared" si="0"/>
        <v>2344</v>
      </c>
      <c r="N105" s="120">
        <f t="shared" si="0"/>
        <v>2493.7399999999998</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117</v>
      </c>
      <c r="D109" s="119"/>
      <c r="E109" s="119">
        <f>C65</f>
        <v>146</v>
      </c>
      <c r="F109" s="119">
        <f>D62+D70</f>
        <v>2</v>
      </c>
      <c r="G109" s="119">
        <f>E62+H65</f>
        <v>97</v>
      </c>
      <c r="H109" s="119">
        <f>F62+I65</f>
        <v>147.75</v>
      </c>
      <c r="I109" s="119"/>
      <c r="J109" s="119">
        <f>E65+E70</f>
        <v>11</v>
      </c>
      <c r="K109" s="119">
        <f>F65+G65+F70</f>
        <v>31.5</v>
      </c>
      <c r="L109" s="119">
        <f>D65</f>
        <v>292</v>
      </c>
      <c r="M109" s="120">
        <f t="shared" si="0"/>
        <v>108</v>
      </c>
      <c r="N109" s="120">
        <f t="shared" si="0"/>
        <v>179.25</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213</v>
      </c>
      <c r="D113" s="119">
        <f>D73</f>
        <v>210</v>
      </c>
      <c r="E113" s="119">
        <f>D73</f>
        <v>210</v>
      </c>
      <c r="F113" s="119"/>
      <c r="G113" s="119">
        <f>E73</f>
        <v>1248</v>
      </c>
      <c r="H113" s="119">
        <f>E73</f>
        <v>1248</v>
      </c>
      <c r="I113" s="119"/>
      <c r="J113" s="119"/>
      <c r="K113" s="119"/>
      <c r="L113" s="119"/>
      <c r="M113" s="120">
        <f t="shared" si="0"/>
        <v>1248</v>
      </c>
      <c r="N113" s="120">
        <f t="shared" si="0"/>
        <v>1248</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723</v>
      </c>
      <c r="D117" s="119">
        <f>SUM(D89:D96)</f>
        <v>723</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1187</v>
      </c>
      <c r="D119" s="124">
        <f t="shared" ref="D119:N119" si="5">D105+D107+D109+D111+D113+D115+D117</f>
        <v>1011</v>
      </c>
      <c r="E119" s="124">
        <f t="shared" si="5"/>
        <v>479</v>
      </c>
      <c r="F119" s="124">
        <f t="shared" si="5"/>
        <v>2</v>
      </c>
      <c r="G119" s="124">
        <f t="shared" si="5"/>
        <v>3581</v>
      </c>
      <c r="H119" s="124">
        <f t="shared" si="5"/>
        <v>3673.49</v>
      </c>
      <c r="I119" s="124">
        <f t="shared" si="5"/>
        <v>0</v>
      </c>
      <c r="J119" s="124">
        <f t="shared" si="5"/>
        <v>119</v>
      </c>
      <c r="K119" s="124">
        <f t="shared" si="5"/>
        <v>247.5</v>
      </c>
      <c r="L119" s="124">
        <f t="shared" si="5"/>
        <v>571</v>
      </c>
      <c r="M119" s="124">
        <f t="shared" si="5"/>
        <v>3700</v>
      </c>
      <c r="N119" s="124">
        <f t="shared" si="5"/>
        <v>3920.99</v>
      </c>
    </row>
    <row r="120" spans="1:14" ht="30.75" thickBot="1" x14ac:dyDescent="0.3">
      <c r="A120" s="7"/>
      <c r="H120" s="125" t="s">
        <v>189</v>
      </c>
      <c r="I120" s="126">
        <f>C22</f>
        <v>3441</v>
      </c>
    </row>
    <row r="121" spans="1:14" ht="30.75" thickBot="1" x14ac:dyDescent="0.3">
      <c r="A121" s="7"/>
      <c r="H121" s="125" t="s">
        <v>190</v>
      </c>
      <c r="I121" s="127">
        <f>SUM(I119:I120)</f>
        <v>3441</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94" workbookViewId="0">
      <selection activeCell="B89" sqref="B89"/>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324</v>
      </c>
      <c r="C2" s="221"/>
      <c r="D2" s="221"/>
      <c r="E2" s="221"/>
      <c r="F2" s="222"/>
    </row>
    <row r="3" spans="1:11" ht="13.5" customHeight="1" thickBot="1" x14ac:dyDescent="0.35">
      <c r="A3" s="3"/>
      <c r="B3" s="2"/>
      <c r="C3" s="2"/>
    </row>
    <row r="4" spans="1:11" ht="16.5" thickBot="1" x14ac:dyDescent="0.3">
      <c r="A4" s="6" t="s">
        <v>1</v>
      </c>
      <c r="B4" s="217" t="s">
        <v>268</v>
      </c>
      <c r="C4" s="218"/>
      <c r="D4" s="63" t="s">
        <v>2</v>
      </c>
      <c r="E4" s="79">
        <v>42265</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c r="D17" s="4"/>
      <c r="E17" s="4"/>
      <c r="F17" s="4"/>
      <c r="G17" s="4"/>
      <c r="K17"/>
    </row>
    <row r="18" spans="1:12" x14ac:dyDescent="0.25">
      <c r="A18" s="57" t="s">
        <v>152</v>
      </c>
      <c r="B18" s="57"/>
      <c r="C18" s="17"/>
      <c r="D18" s="4"/>
      <c r="E18" s="4"/>
      <c r="F18" s="4"/>
      <c r="G18" s="4"/>
      <c r="K18"/>
    </row>
    <row r="19" spans="1:12" x14ac:dyDescent="0.25">
      <c r="A19" s="56" t="s">
        <v>51</v>
      </c>
      <c r="B19" s="56"/>
      <c r="C19" s="17"/>
      <c r="D19" s="4"/>
      <c r="E19" s="4"/>
      <c r="F19" s="4"/>
      <c r="G19" s="4"/>
      <c r="K19"/>
    </row>
    <row r="20" spans="1:12" x14ac:dyDescent="0.25">
      <c r="A20" s="57" t="s">
        <v>41</v>
      </c>
      <c r="B20" s="57"/>
      <c r="C20" s="17"/>
      <c r="D20" s="4"/>
      <c r="E20" s="4"/>
      <c r="F20" s="4"/>
      <c r="G20" s="4"/>
      <c r="K20"/>
    </row>
    <row r="21" spans="1:12" x14ac:dyDescent="0.25">
      <c r="A21" s="56" t="s">
        <v>49</v>
      </c>
      <c r="B21" s="56"/>
      <c r="C21" s="81"/>
      <c r="D21" s="4"/>
      <c r="E21" s="4"/>
      <c r="F21" s="4"/>
      <c r="G21" s="4"/>
      <c r="K21"/>
    </row>
    <row r="22" spans="1:12" s="11" customFormat="1" x14ac:dyDescent="0.25">
      <c r="A22" s="35"/>
      <c r="B22" s="83" t="s">
        <v>50</v>
      </c>
      <c r="C22" s="82">
        <f>SUM(C17:C21)</f>
        <v>0</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c r="D26" s="17"/>
      <c r="E26" s="17"/>
      <c r="F26" s="17"/>
      <c r="G26" s="17"/>
      <c r="H26" s="17"/>
      <c r="I26" s="17"/>
      <c r="J26" s="17"/>
      <c r="L26" s="11">
        <f>G26+I26</f>
        <v>0</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35"/>
      <c r="D29" s="135"/>
      <c r="E29" s="135"/>
      <c r="F29" s="136"/>
      <c r="G29" s="135"/>
      <c r="H29" s="135"/>
      <c r="I29" s="135"/>
      <c r="J29" s="135"/>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c r="D54" s="17"/>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129">
        <v>23</v>
      </c>
      <c r="D62" s="129">
        <v>4</v>
      </c>
      <c r="E62" s="129">
        <v>98.2</v>
      </c>
      <c r="F62" s="129">
        <v>59.5</v>
      </c>
      <c r="G62" s="26">
        <v>0</v>
      </c>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129">
        <v>22</v>
      </c>
      <c r="D65" s="129">
        <v>158</v>
      </c>
      <c r="E65" s="129">
        <v>30</v>
      </c>
      <c r="F65" s="129">
        <v>30</v>
      </c>
      <c r="G65" s="129">
        <v>0</v>
      </c>
      <c r="H65" s="100">
        <v>0</v>
      </c>
      <c r="I65" s="100">
        <v>0</v>
      </c>
    </row>
    <row r="66" spans="1:11" ht="31.5" customHeight="1" x14ac:dyDescent="0.25">
      <c r="A66" s="226" t="s">
        <v>160</v>
      </c>
      <c r="B66" s="227"/>
      <c r="C66" s="227"/>
      <c r="D66" s="228"/>
      <c r="E66" s="26"/>
      <c r="F66" s="26"/>
      <c r="G66" s="99"/>
      <c r="H66" s="101"/>
      <c r="I66" s="102"/>
    </row>
    <row r="67" spans="1:11" ht="50.25" customHeight="1" x14ac:dyDescent="0.25">
      <c r="A67" s="229" t="s">
        <v>165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129">
        <v>31</v>
      </c>
      <c r="D70" s="129">
        <v>7</v>
      </c>
      <c r="E70" s="135">
        <v>0</v>
      </c>
      <c r="F70" s="135">
        <v>0</v>
      </c>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c r="D73" s="17"/>
      <c r="E73" s="17"/>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0</v>
      </c>
      <c r="D98" s="115">
        <f>SUM(D26:D31)</f>
        <v>0</v>
      </c>
      <c r="E98" s="115">
        <f>SUM(E26:E31)</f>
        <v>0</v>
      </c>
      <c r="F98" s="115"/>
      <c r="G98" s="115">
        <f>SUM(F26:F31)</f>
        <v>0</v>
      </c>
      <c r="H98" s="115">
        <f>SUM(G26:G31)</f>
        <v>0</v>
      </c>
      <c r="I98" s="115"/>
      <c r="J98" s="115">
        <f>SUM(H26:H31)</f>
        <v>0</v>
      </c>
      <c r="K98" s="115">
        <f>SUM(I26:I31)</f>
        <v>0</v>
      </c>
      <c r="L98" s="115">
        <f>SUM(J26:J31)</f>
        <v>0</v>
      </c>
      <c r="M98" s="116">
        <f>G98+J98</f>
        <v>0</v>
      </c>
      <c r="N98" s="116">
        <f>H98+K98</f>
        <v>0</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0</v>
      </c>
      <c r="D100" s="115">
        <f t="shared" ref="D100:L100" si="1">SUM(D98:D99)</f>
        <v>0</v>
      </c>
      <c r="E100" s="115">
        <f t="shared" si="1"/>
        <v>0</v>
      </c>
      <c r="F100" s="115"/>
      <c r="G100" s="115">
        <f t="shared" si="1"/>
        <v>0</v>
      </c>
      <c r="H100" s="115">
        <f t="shared" si="1"/>
        <v>0</v>
      </c>
      <c r="I100" s="115"/>
      <c r="J100" s="115">
        <f t="shared" si="1"/>
        <v>0</v>
      </c>
      <c r="K100" s="115">
        <f t="shared" si="1"/>
        <v>0</v>
      </c>
      <c r="L100" s="115">
        <f t="shared" si="1"/>
        <v>0</v>
      </c>
      <c r="M100" s="116">
        <f t="shared" si="0"/>
        <v>0</v>
      </c>
      <c r="N100" s="116">
        <f t="shared" si="0"/>
        <v>0</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0</v>
      </c>
      <c r="D105" s="119">
        <f t="shared" ref="D105:L105" si="2">SUM(D100:D104)</f>
        <v>0</v>
      </c>
      <c r="E105" s="119">
        <f t="shared" si="2"/>
        <v>0</v>
      </c>
      <c r="F105" s="119">
        <f t="shared" si="2"/>
        <v>0</v>
      </c>
      <c r="G105" s="119">
        <f t="shared" si="2"/>
        <v>0</v>
      </c>
      <c r="H105" s="119">
        <f t="shared" si="2"/>
        <v>0</v>
      </c>
      <c r="I105" s="119"/>
      <c r="J105" s="119">
        <f t="shared" si="2"/>
        <v>0</v>
      </c>
      <c r="K105" s="119">
        <f t="shared" si="2"/>
        <v>0</v>
      </c>
      <c r="L105" s="119">
        <f t="shared" si="2"/>
        <v>0</v>
      </c>
      <c r="M105" s="120">
        <f t="shared" si="0"/>
        <v>0</v>
      </c>
      <c r="N105" s="120">
        <f t="shared" si="0"/>
        <v>0</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54</v>
      </c>
      <c r="D109" s="119"/>
      <c r="E109" s="119">
        <f>C65</f>
        <v>22</v>
      </c>
      <c r="F109" s="119">
        <f>D62+D70</f>
        <v>11</v>
      </c>
      <c r="G109" s="119">
        <f>E62+H65</f>
        <v>98.2</v>
      </c>
      <c r="H109" s="119">
        <f>F62+I65</f>
        <v>59.5</v>
      </c>
      <c r="I109" s="119"/>
      <c r="J109" s="119">
        <f>E65+E70</f>
        <v>30</v>
      </c>
      <c r="K109" s="119">
        <f>F65+G65+F70</f>
        <v>30</v>
      </c>
      <c r="L109" s="119">
        <f>D65</f>
        <v>158</v>
      </c>
      <c r="M109" s="120">
        <f t="shared" si="0"/>
        <v>128.19999999999999</v>
      </c>
      <c r="N109" s="120">
        <f t="shared" si="0"/>
        <v>89.5</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0</v>
      </c>
      <c r="D113" s="119">
        <f>D73</f>
        <v>0</v>
      </c>
      <c r="E113" s="119">
        <f>D73</f>
        <v>0</v>
      </c>
      <c r="F113" s="119"/>
      <c r="G113" s="119">
        <f>E73</f>
        <v>0</v>
      </c>
      <c r="H113" s="119">
        <f>E73</f>
        <v>0</v>
      </c>
      <c r="I113" s="119"/>
      <c r="J113" s="119"/>
      <c r="K113" s="119"/>
      <c r="L113" s="119"/>
      <c r="M113" s="120">
        <f t="shared" si="0"/>
        <v>0</v>
      </c>
      <c r="N113" s="120">
        <f t="shared" si="0"/>
        <v>0</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54</v>
      </c>
      <c r="D119" s="124">
        <f t="shared" ref="D119:N119" si="5">D105+D107+D109+D111+D113+D115+D117</f>
        <v>0</v>
      </c>
      <c r="E119" s="124">
        <f t="shared" si="5"/>
        <v>22</v>
      </c>
      <c r="F119" s="124">
        <f t="shared" si="5"/>
        <v>11</v>
      </c>
      <c r="G119" s="124">
        <f t="shared" si="5"/>
        <v>98.2</v>
      </c>
      <c r="H119" s="124">
        <f t="shared" si="5"/>
        <v>59.5</v>
      </c>
      <c r="I119" s="124">
        <f t="shared" si="5"/>
        <v>0</v>
      </c>
      <c r="J119" s="124">
        <f t="shared" si="5"/>
        <v>30</v>
      </c>
      <c r="K119" s="124">
        <f t="shared" si="5"/>
        <v>30</v>
      </c>
      <c r="L119" s="124">
        <f t="shared" si="5"/>
        <v>158</v>
      </c>
      <c r="M119" s="124">
        <f t="shared" si="5"/>
        <v>128.19999999999999</v>
      </c>
      <c r="N119" s="124">
        <f t="shared" si="5"/>
        <v>89.5</v>
      </c>
    </row>
    <row r="120" spans="1:14" ht="30.75" thickBot="1" x14ac:dyDescent="0.3">
      <c r="A120" s="7"/>
      <c r="H120" s="125" t="s">
        <v>189</v>
      </c>
      <c r="I120" s="126">
        <f>C22</f>
        <v>0</v>
      </c>
    </row>
    <row r="121" spans="1:14" ht="30.75" thickBot="1" x14ac:dyDescent="0.3">
      <c r="A121" s="7"/>
      <c r="H121" s="125" t="s">
        <v>190</v>
      </c>
      <c r="I121" s="127">
        <f>SUM(I119:I120)</f>
        <v>0</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88" workbookViewId="0">
      <selection activeCell="B89" sqref="B89"/>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325</v>
      </c>
      <c r="C2" s="221"/>
      <c r="D2" s="221"/>
      <c r="E2" s="221"/>
      <c r="F2" s="222"/>
    </row>
    <row r="3" spans="1:11" ht="13.5" customHeight="1" thickBot="1" x14ac:dyDescent="0.35">
      <c r="A3" s="3"/>
      <c r="B3" s="2"/>
      <c r="C3" s="2"/>
    </row>
    <row r="4" spans="1:11" ht="16.5" thickBot="1" x14ac:dyDescent="0.3">
      <c r="A4" s="6" t="s">
        <v>1</v>
      </c>
      <c r="B4" s="217" t="s">
        <v>326</v>
      </c>
      <c r="C4" s="218"/>
      <c r="D4" s="63" t="s">
        <v>2</v>
      </c>
      <c r="E4" s="79">
        <v>42276</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c r="D17" s="4"/>
      <c r="E17" s="4"/>
      <c r="F17" s="4"/>
      <c r="G17" s="4"/>
      <c r="K17"/>
    </row>
    <row r="18" spans="1:12" x14ac:dyDescent="0.25">
      <c r="A18" s="57" t="s">
        <v>152</v>
      </c>
      <c r="B18" s="57"/>
      <c r="C18" s="17">
        <v>281</v>
      </c>
      <c r="D18" s="4"/>
      <c r="E18" s="4"/>
      <c r="F18" s="4"/>
      <c r="G18" s="4"/>
      <c r="K18"/>
    </row>
    <row r="19" spans="1:12" x14ac:dyDescent="0.25">
      <c r="A19" s="56" t="s">
        <v>51</v>
      </c>
      <c r="B19" s="56"/>
      <c r="C19" s="17">
        <v>121</v>
      </c>
      <c r="D19" s="4"/>
      <c r="E19" s="4"/>
      <c r="F19" s="4"/>
      <c r="G19" s="4"/>
      <c r="K19"/>
    </row>
    <row r="20" spans="1:12" x14ac:dyDescent="0.25">
      <c r="A20" s="57" t="s">
        <v>41</v>
      </c>
      <c r="B20" s="57"/>
      <c r="C20" s="17"/>
      <c r="D20" s="4"/>
      <c r="E20" s="4"/>
      <c r="F20" s="4"/>
      <c r="G20" s="4"/>
      <c r="K20"/>
    </row>
    <row r="21" spans="1:12" x14ac:dyDescent="0.25">
      <c r="A21" s="56" t="s">
        <v>49</v>
      </c>
      <c r="B21" s="56"/>
      <c r="C21" s="81">
        <v>15</v>
      </c>
      <c r="D21" s="4"/>
      <c r="E21" s="4"/>
      <c r="F21" s="4"/>
      <c r="G21" s="4"/>
      <c r="K21"/>
    </row>
    <row r="22" spans="1:12" s="11" customFormat="1" x14ac:dyDescent="0.25">
      <c r="A22" s="35"/>
      <c r="B22" s="83" t="s">
        <v>50</v>
      </c>
      <c r="C22" s="82">
        <f>SUM(C17:C21)</f>
        <v>417</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v>24</v>
      </c>
      <c r="D26" s="17">
        <v>20</v>
      </c>
      <c r="E26" s="17">
        <v>20</v>
      </c>
      <c r="F26" s="17">
        <v>388</v>
      </c>
      <c r="G26" s="17">
        <v>593.34</v>
      </c>
      <c r="H26" s="17">
        <v>9</v>
      </c>
      <c r="I26" s="17"/>
      <c r="J26" s="17"/>
      <c r="L26" s="11">
        <f>G26+I26</f>
        <v>593.34</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c r="D54" s="17"/>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c r="D62" s="26"/>
      <c r="E62" s="26"/>
      <c r="F62" s="26"/>
      <c r="G62" s="26"/>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v>17</v>
      </c>
      <c r="D65" s="26">
        <v>35</v>
      </c>
      <c r="E65" s="26">
        <v>5</v>
      </c>
      <c r="F65" s="26">
        <v>13.5</v>
      </c>
      <c r="G65" s="26"/>
      <c r="H65" s="100">
        <v>5</v>
      </c>
      <c r="I65" s="100">
        <v>6</v>
      </c>
      <c r="J65" s="108" t="s">
        <v>202</v>
      </c>
    </row>
    <row r="66" spans="1:11" ht="31.5" customHeight="1" x14ac:dyDescent="0.25">
      <c r="A66" s="226" t="s">
        <v>160</v>
      </c>
      <c r="B66" s="227"/>
      <c r="C66" s="227"/>
      <c r="D66" s="228"/>
      <c r="E66" s="26"/>
      <c r="F66" s="26"/>
      <c r="G66" s="99"/>
      <c r="H66" s="101"/>
      <c r="I66" s="102"/>
    </row>
    <row r="67" spans="1:11" ht="50.25" customHeight="1" x14ac:dyDescent="0.25">
      <c r="A67" s="229" t="s">
        <v>165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v>15</v>
      </c>
      <c r="D70" s="26">
        <v>6</v>
      </c>
      <c r="E70" s="17"/>
      <c r="F70" s="17"/>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c r="D73" s="17"/>
      <c r="E73" s="17"/>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24</v>
      </c>
      <c r="D98" s="115">
        <f>SUM(D26:D31)</f>
        <v>20</v>
      </c>
      <c r="E98" s="115">
        <f>SUM(E26:E31)</f>
        <v>20</v>
      </c>
      <c r="F98" s="115"/>
      <c r="G98" s="115">
        <f>SUM(F26:F31)</f>
        <v>388</v>
      </c>
      <c r="H98" s="115">
        <f>SUM(G26:G31)</f>
        <v>593.34</v>
      </c>
      <c r="I98" s="115"/>
      <c r="J98" s="115">
        <f>SUM(H26:H31)</f>
        <v>9</v>
      </c>
      <c r="K98" s="115">
        <f>SUM(I26:I31)</f>
        <v>0</v>
      </c>
      <c r="L98" s="115">
        <f>SUM(J26:J31)</f>
        <v>0</v>
      </c>
      <c r="M98" s="116">
        <f>G98+J98</f>
        <v>397</v>
      </c>
      <c r="N98" s="116">
        <f>H98+K98</f>
        <v>593.34</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24</v>
      </c>
      <c r="D100" s="115">
        <f t="shared" ref="D100:L100" si="1">SUM(D98:D99)</f>
        <v>20</v>
      </c>
      <c r="E100" s="115">
        <f t="shared" si="1"/>
        <v>20</v>
      </c>
      <c r="F100" s="115"/>
      <c r="G100" s="115">
        <f t="shared" si="1"/>
        <v>388</v>
      </c>
      <c r="H100" s="115">
        <f t="shared" si="1"/>
        <v>593.34</v>
      </c>
      <c r="I100" s="115"/>
      <c r="J100" s="115">
        <f t="shared" si="1"/>
        <v>9</v>
      </c>
      <c r="K100" s="115">
        <f t="shared" si="1"/>
        <v>0</v>
      </c>
      <c r="L100" s="115">
        <f t="shared" si="1"/>
        <v>0</v>
      </c>
      <c r="M100" s="116">
        <f t="shared" si="0"/>
        <v>397</v>
      </c>
      <c r="N100" s="116">
        <f t="shared" si="0"/>
        <v>593.34</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24</v>
      </c>
      <c r="D105" s="119">
        <f t="shared" ref="D105:L105" si="2">SUM(D100:D104)</f>
        <v>20</v>
      </c>
      <c r="E105" s="119">
        <f t="shared" si="2"/>
        <v>20</v>
      </c>
      <c r="F105" s="119">
        <f t="shared" si="2"/>
        <v>0</v>
      </c>
      <c r="G105" s="119">
        <f t="shared" si="2"/>
        <v>388</v>
      </c>
      <c r="H105" s="119">
        <f t="shared" si="2"/>
        <v>593.34</v>
      </c>
      <c r="I105" s="119"/>
      <c r="J105" s="119">
        <f t="shared" si="2"/>
        <v>9</v>
      </c>
      <c r="K105" s="119">
        <f t="shared" si="2"/>
        <v>0</v>
      </c>
      <c r="L105" s="119">
        <f t="shared" si="2"/>
        <v>0</v>
      </c>
      <c r="M105" s="120">
        <f t="shared" si="0"/>
        <v>397</v>
      </c>
      <c r="N105" s="120">
        <f t="shared" si="0"/>
        <v>593.34</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15</v>
      </c>
      <c r="D109" s="119"/>
      <c r="E109" s="119">
        <f>C65</f>
        <v>17</v>
      </c>
      <c r="F109" s="119">
        <f>D62+D70</f>
        <v>6</v>
      </c>
      <c r="G109" s="119">
        <f>E62+H65</f>
        <v>5</v>
      </c>
      <c r="H109" s="119">
        <f>F62+I65</f>
        <v>6</v>
      </c>
      <c r="I109" s="119"/>
      <c r="J109" s="119">
        <f>E65+E70</f>
        <v>5</v>
      </c>
      <c r="K109" s="119">
        <f>F65+G65+F70</f>
        <v>13.5</v>
      </c>
      <c r="L109" s="119">
        <f>D65</f>
        <v>35</v>
      </c>
      <c r="M109" s="120">
        <f t="shared" si="0"/>
        <v>10</v>
      </c>
      <c r="N109" s="120">
        <f t="shared" si="0"/>
        <v>19.5</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0</v>
      </c>
      <c r="D113" s="119">
        <f>D73</f>
        <v>0</v>
      </c>
      <c r="E113" s="119">
        <f>D73</f>
        <v>0</v>
      </c>
      <c r="F113" s="119"/>
      <c r="G113" s="119">
        <f>E73</f>
        <v>0</v>
      </c>
      <c r="H113" s="119">
        <f>E73</f>
        <v>0</v>
      </c>
      <c r="I113" s="119"/>
      <c r="J113" s="119"/>
      <c r="K113" s="119"/>
      <c r="L113" s="119"/>
      <c r="M113" s="120">
        <f t="shared" si="0"/>
        <v>0</v>
      </c>
      <c r="N113" s="120">
        <f t="shared" si="0"/>
        <v>0</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39</v>
      </c>
      <c r="D119" s="124">
        <f t="shared" ref="D119:N119" si="5">D105+D107+D109+D111+D113+D115+D117</f>
        <v>20</v>
      </c>
      <c r="E119" s="124">
        <f t="shared" si="5"/>
        <v>37</v>
      </c>
      <c r="F119" s="124">
        <f t="shared" si="5"/>
        <v>6</v>
      </c>
      <c r="G119" s="124">
        <f t="shared" si="5"/>
        <v>393</v>
      </c>
      <c r="H119" s="124">
        <f t="shared" si="5"/>
        <v>599.34</v>
      </c>
      <c r="I119" s="124">
        <f t="shared" si="5"/>
        <v>0</v>
      </c>
      <c r="J119" s="124">
        <f t="shared" si="5"/>
        <v>14</v>
      </c>
      <c r="K119" s="124">
        <f t="shared" si="5"/>
        <v>13.5</v>
      </c>
      <c r="L119" s="124">
        <f t="shared" si="5"/>
        <v>35</v>
      </c>
      <c r="M119" s="124">
        <f t="shared" si="5"/>
        <v>407</v>
      </c>
      <c r="N119" s="124">
        <f t="shared" si="5"/>
        <v>612.84</v>
      </c>
    </row>
    <row r="120" spans="1:14" ht="30.75" thickBot="1" x14ac:dyDescent="0.3">
      <c r="A120" s="7"/>
      <c r="H120" s="125" t="s">
        <v>189</v>
      </c>
      <c r="I120" s="126">
        <f>C22</f>
        <v>417</v>
      </c>
    </row>
    <row r="121" spans="1:14" ht="30.75" thickBot="1" x14ac:dyDescent="0.3">
      <c r="A121" s="7"/>
      <c r="H121" s="125" t="s">
        <v>190</v>
      </c>
      <c r="I121" s="127">
        <f>SUM(I119:I120)</f>
        <v>417</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94" workbookViewId="0">
      <selection activeCell="B89" sqref="B89"/>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327</v>
      </c>
      <c r="C2" s="221"/>
      <c r="D2" s="221"/>
      <c r="E2" s="221"/>
      <c r="F2" s="222"/>
    </row>
    <row r="3" spans="1:11" ht="13.5" customHeight="1" thickBot="1" x14ac:dyDescent="0.35">
      <c r="A3" s="3"/>
      <c r="B3" s="2"/>
      <c r="C3" s="2"/>
    </row>
    <row r="4" spans="1:11" ht="16.5" thickBot="1" x14ac:dyDescent="0.3">
      <c r="A4" s="6" t="s">
        <v>1</v>
      </c>
      <c r="B4" s="217" t="s">
        <v>328</v>
      </c>
      <c r="C4" s="218"/>
      <c r="D4" s="63" t="s">
        <v>2</v>
      </c>
      <c r="E4" s="79" t="s">
        <v>329</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c r="D17" s="4"/>
      <c r="E17" s="4"/>
      <c r="F17" s="4"/>
      <c r="G17" s="4"/>
      <c r="K17"/>
    </row>
    <row r="18" spans="1:12" x14ac:dyDescent="0.25">
      <c r="A18" s="57" t="s">
        <v>152</v>
      </c>
      <c r="B18" s="57"/>
      <c r="C18" s="17">
        <v>397</v>
      </c>
      <c r="D18" s="4"/>
      <c r="E18" s="4"/>
      <c r="F18" s="4"/>
      <c r="G18" s="4"/>
      <c r="K18"/>
    </row>
    <row r="19" spans="1:12" x14ac:dyDescent="0.25">
      <c r="A19" s="56" t="s">
        <v>51</v>
      </c>
      <c r="B19" s="56"/>
      <c r="C19" s="17">
        <v>1672</v>
      </c>
      <c r="D19" s="4"/>
      <c r="E19" s="4"/>
      <c r="F19" s="4"/>
      <c r="G19" s="4"/>
      <c r="K19"/>
    </row>
    <row r="20" spans="1:12" x14ac:dyDescent="0.25">
      <c r="A20" s="57" t="s">
        <v>41</v>
      </c>
      <c r="B20" s="57"/>
      <c r="C20" s="17"/>
      <c r="D20" s="4"/>
      <c r="E20" s="4"/>
      <c r="F20" s="4"/>
      <c r="G20" s="4"/>
      <c r="K20"/>
    </row>
    <row r="21" spans="1:12" x14ac:dyDescent="0.25">
      <c r="A21" s="56" t="s">
        <v>49</v>
      </c>
      <c r="B21" s="56"/>
      <c r="C21" s="81">
        <v>345</v>
      </c>
      <c r="D21" s="4"/>
      <c r="E21" s="4"/>
      <c r="F21" s="4"/>
      <c r="G21" s="4"/>
      <c r="K21"/>
    </row>
    <row r="22" spans="1:12" s="11" customFormat="1" x14ac:dyDescent="0.25">
      <c r="A22" s="35"/>
      <c r="B22" s="83" t="s">
        <v>50</v>
      </c>
      <c r="C22" s="82">
        <f>SUM(C17:C21)</f>
        <v>2414</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v>28</v>
      </c>
      <c r="D26" s="17">
        <v>30</v>
      </c>
      <c r="E26" s="17">
        <v>30</v>
      </c>
      <c r="F26" s="17">
        <v>573</v>
      </c>
      <c r="G26" s="17">
        <v>576</v>
      </c>
      <c r="H26" s="17">
        <v>14</v>
      </c>
      <c r="I26" s="17">
        <v>22</v>
      </c>
      <c r="J26" s="17">
        <v>571</v>
      </c>
      <c r="L26" s="11">
        <f>G26+I26</f>
        <v>598</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v>12</v>
      </c>
      <c r="D34" s="17">
        <v>12</v>
      </c>
      <c r="E34" s="17">
        <v>12</v>
      </c>
      <c r="F34" s="17">
        <v>155</v>
      </c>
      <c r="G34" s="17">
        <v>155</v>
      </c>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v>90</v>
      </c>
      <c r="D42" s="26">
        <v>90</v>
      </c>
      <c r="E42" s="26">
        <v>90</v>
      </c>
      <c r="F42" s="26">
        <v>90</v>
      </c>
      <c r="G42" s="26">
        <v>23</v>
      </c>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v>85</v>
      </c>
      <c r="D47" s="17"/>
      <c r="E47" s="17"/>
      <c r="F47" s="17">
        <v>2</v>
      </c>
      <c r="G47" s="17">
        <v>33</v>
      </c>
      <c r="H47" s="17">
        <v>77</v>
      </c>
      <c r="I47" s="17">
        <v>1576</v>
      </c>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c r="D54" s="17"/>
      <c r="K54"/>
    </row>
    <row r="55" spans="1:13" ht="39" x14ac:dyDescent="0.25">
      <c r="A55" s="7"/>
      <c r="B55" s="58" t="s">
        <v>7</v>
      </c>
      <c r="C55" s="60" t="s">
        <v>62</v>
      </c>
      <c r="D55" s="60" t="s">
        <v>25</v>
      </c>
    </row>
    <row r="56" spans="1:13" x14ac:dyDescent="0.25">
      <c r="A56" s="15" t="s">
        <v>127</v>
      </c>
      <c r="B56" s="58" t="s">
        <v>8</v>
      </c>
      <c r="C56" s="61" t="s">
        <v>43</v>
      </c>
      <c r="D56" s="61" t="s">
        <v>4</v>
      </c>
      <c r="L56">
        <f>SUM(C57:C59)</f>
        <v>33</v>
      </c>
      <c r="M56">
        <f>SUM(D57:D59)</f>
        <v>1</v>
      </c>
    </row>
    <row r="57" spans="1:13" x14ac:dyDescent="0.25">
      <c r="A57" s="27" t="s">
        <v>103</v>
      </c>
      <c r="B57" s="9"/>
      <c r="C57" s="26"/>
      <c r="D57" s="26"/>
      <c r="I57"/>
      <c r="J57"/>
      <c r="K57"/>
    </row>
    <row r="58" spans="1:13" x14ac:dyDescent="0.25">
      <c r="A58" s="15" t="s">
        <v>104</v>
      </c>
      <c r="B58" s="10"/>
      <c r="C58" s="26">
        <v>33</v>
      </c>
      <c r="D58" s="26">
        <v>1</v>
      </c>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c r="D62" s="26"/>
      <c r="E62" s="26"/>
      <c r="F62" s="26"/>
      <c r="G62" s="26"/>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c r="D65" s="26"/>
      <c r="E65" s="26"/>
      <c r="F65" s="26"/>
      <c r="G65" s="26"/>
      <c r="H65" s="100"/>
      <c r="I65" s="100"/>
    </row>
    <row r="66" spans="1:11" ht="31.5" customHeight="1" x14ac:dyDescent="0.25">
      <c r="A66" s="226" t="s">
        <v>160</v>
      </c>
      <c r="B66" s="227"/>
      <c r="C66" s="227"/>
      <c r="D66" s="228"/>
      <c r="E66" s="26"/>
      <c r="F66" s="26"/>
      <c r="G66" s="99"/>
      <c r="H66" s="101"/>
      <c r="I66" s="102"/>
    </row>
    <row r="67" spans="1:11" ht="50.25" customHeight="1" x14ac:dyDescent="0.25">
      <c r="A67" s="229" t="s">
        <v>165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v>10</v>
      </c>
      <c r="D70" s="26">
        <v>1</v>
      </c>
      <c r="E70" s="17"/>
      <c r="F70" s="17"/>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c r="D73" s="17"/>
      <c r="E73" s="17"/>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28</v>
      </c>
      <c r="D98" s="115">
        <f>SUM(D26:D31)</f>
        <v>30</v>
      </c>
      <c r="E98" s="115">
        <f>SUM(E26:E31)</f>
        <v>30</v>
      </c>
      <c r="F98" s="115"/>
      <c r="G98" s="115">
        <f>SUM(F26:F31)</f>
        <v>573</v>
      </c>
      <c r="H98" s="115">
        <f>SUM(G26:G31)</f>
        <v>576</v>
      </c>
      <c r="I98" s="115"/>
      <c r="J98" s="115">
        <f>SUM(H26:H31)</f>
        <v>14</v>
      </c>
      <c r="K98" s="115">
        <f>SUM(I26:I31)</f>
        <v>22</v>
      </c>
      <c r="L98" s="115">
        <f>SUM(J26:J31)</f>
        <v>571</v>
      </c>
      <c r="M98" s="116">
        <f>G98+J98</f>
        <v>587</v>
      </c>
      <c r="N98" s="116">
        <f>H98+K98</f>
        <v>598</v>
      </c>
    </row>
    <row r="99" spans="1:14" x14ac:dyDescent="0.25">
      <c r="A99" s="114" t="s">
        <v>175</v>
      </c>
      <c r="C99" s="115">
        <f>C34</f>
        <v>12</v>
      </c>
      <c r="D99" s="115">
        <f>D34</f>
        <v>12</v>
      </c>
      <c r="E99" s="115">
        <f>E34</f>
        <v>12</v>
      </c>
      <c r="F99" s="115"/>
      <c r="G99" s="115">
        <f>F34</f>
        <v>155</v>
      </c>
      <c r="H99" s="115">
        <f>G34</f>
        <v>155</v>
      </c>
      <c r="I99" s="115"/>
      <c r="J99" s="115"/>
      <c r="K99" s="115"/>
      <c r="L99" s="115"/>
      <c r="M99" s="116">
        <f t="shared" ref="M99:N113" si="0">G99+J99</f>
        <v>155</v>
      </c>
      <c r="N99" s="116">
        <f t="shared" si="0"/>
        <v>155</v>
      </c>
    </row>
    <row r="100" spans="1:14" x14ac:dyDescent="0.25">
      <c r="A100" s="117" t="s">
        <v>176</v>
      </c>
      <c r="C100" s="115">
        <f>SUM(C98:C99)</f>
        <v>40</v>
      </c>
      <c r="D100" s="115">
        <f t="shared" ref="D100:L100" si="1">SUM(D98:D99)</f>
        <v>42</v>
      </c>
      <c r="E100" s="115">
        <f t="shared" si="1"/>
        <v>42</v>
      </c>
      <c r="F100" s="115"/>
      <c r="G100" s="115">
        <f t="shared" si="1"/>
        <v>728</v>
      </c>
      <c r="H100" s="115">
        <f t="shared" si="1"/>
        <v>731</v>
      </c>
      <c r="I100" s="115"/>
      <c r="J100" s="115">
        <f t="shared" si="1"/>
        <v>14</v>
      </c>
      <c r="K100" s="115">
        <f t="shared" si="1"/>
        <v>22</v>
      </c>
      <c r="L100" s="115">
        <f t="shared" si="1"/>
        <v>571</v>
      </c>
      <c r="M100" s="116">
        <f t="shared" si="0"/>
        <v>742</v>
      </c>
      <c r="N100" s="116">
        <f t="shared" si="0"/>
        <v>753</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90</v>
      </c>
      <c r="D102" s="115">
        <f>SUM(D37:D44)</f>
        <v>90</v>
      </c>
      <c r="E102" s="115">
        <f>SUM(E37:E44)</f>
        <v>90</v>
      </c>
      <c r="F102" s="115"/>
      <c r="G102" s="115">
        <f>SUM(F37:F44)</f>
        <v>90</v>
      </c>
      <c r="H102" s="115">
        <f>SUM(G37:G44)</f>
        <v>23</v>
      </c>
      <c r="I102" s="115"/>
      <c r="J102" s="115">
        <f>SUM(H37:H44)</f>
        <v>0</v>
      </c>
      <c r="K102" s="115">
        <f>SUM(I37:I44)</f>
        <v>0</v>
      </c>
      <c r="L102" s="115">
        <f>SUM(J37:J44)</f>
        <v>0</v>
      </c>
      <c r="M102" s="116">
        <f t="shared" si="0"/>
        <v>90</v>
      </c>
      <c r="N102" s="116">
        <f t="shared" si="0"/>
        <v>23</v>
      </c>
    </row>
    <row r="103" spans="1:14" x14ac:dyDescent="0.25">
      <c r="A103" s="117" t="s">
        <v>179</v>
      </c>
      <c r="C103" s="115">
        <f>C47</f>
        <v>85</v>
      </c>
      <c r="D103" s="115">
        <f>D47</f>
        <v>0</v>
      </c>
      <c r="E103" s="115">
        <f>E47</f>
        <v>0</v>
      </c>
      <c r="F103" s="115">
        <f>F47</f>
        <v>2</v>
      </c>
      <c r="G103" s="115"/>
      <c r="H103" s="115"/>
      <c r="I103" s="115"/>
      <c r="J103" s="115">
        <f>G47</f>
        <v>33</v>
      </c>
      <c r="K103" s="115">
        <f>H47</f>
        <v>77</v>
      </c>
      <c r="L103" s="115">
        <f>I47</f>
        <v>1576</v>
      </c>
      <c r="M103" s="116">
        <f t="shared" si="0"/>
        <v>33</v>
      </c>
      <c r="N103" s="116">
        <f t="shared" si="0"/>
        <v>77</v>
      </c>
    </row>
    <row r="104" spans="1:14" x14ac:dyDescent="0.25">
      <c r="A104" s="117" t="s">
        <v>180</v>
      </c>
      <c r="C104" s="115">
        <f>C54</f>
        <v>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215</v>
      </c>
      <c r="D105" s="119">
        <f t="shared" ref="D105:L105" si="2">SUM(D100:D104)</f>
        <v>132</v>
      </c>
      <c r="E105" s="119">
        <f t="shared" si="2"/>
        <v>132</v>
      </c>
      <c r="F105" s="119">
        <f t="shared" si="2"/>
        <v>2</v>
      </c>
      <c r="G105" s="119">
        <f t="shared" si="2"/>
        <v>818</v>
      </c>
      <c r="H105" s="119">
        <f t="shared" si="2"/>
        <v>754</v>
      </c>
      <c r="I105" s="119"/>
      <c r="J105" s="119">
        <f t="shared" si="2"/>
        <v>47</v>
      </c>
      <c r="K105" s="119">
        <f t="shared" si="2"/>
        <v>99</v>
      </c>
      <c r="L105" s="119">
        <f t="shared" si="2"/>
        <v>2147</v>
      </c>
      <c r="M105" s="120">
        <f t="shared" si="0"/>
        <v>865</v>
      </c>
      <c r="N105" s="120">
        <f t="shared" si="0"/>
        <v>853</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33</v>
      </c>
      <c r="D107" s="119"/>
      <c r="E107" s="119"/>
      <c r="F107" s="119">
        <f>SUM(D57:D59)</f>
        <v>1</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10</v>
      </c>
      <c r="D109" s="119"/>
      <c r="E109" s="119">
        <f>C65</f>
        <v>0</v>
      </c>
      <c r="F109" s="119">
        <f>D62+D70</f>
        <v>1</v>
      </c>
      <c r="G109" s="119">
        <f>E62+H65</f>
        <v>0</v>
      </c>
      <c r="H109" s="119">
        <f>F62+I65</f>
        <v>0</v>
      </c>
      <c r="I109" s="119"/>
      <c r="J109" s="119">
        <f>E65+E70</f>
        <v>0</v>
      </c>
      <c r="K109" s="119">
        <f>F65+G65+F70</f>
        <v>0</v>
      </c>
      <c r="L109" s="119">
        <f>D65</f>
        <v>0</v>
      </c>
      <c r="M109" s="120">
        <f t="shared" si="0"/>
        <v>0</v>
      </c>
      <c r="N109" s="120">
        <f t="shared" si="0"/>
        <v>0</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0</v>
      </c>
      <c r="D113" s="119">
        <f>D73</f>
        <v>0</v>
      </c>
      <c r="E113" s="119">
        <f>D73</f>
        <v>0</v>
      </c>
      <c r="F113" s="119"/>
      <c r="G113" s="119">
        <f>E73</f>
        <v>0</v>
      </c>
      <c r="H113" s="119">
        <f>E73</f>
        <v>0</v>
      </c>
      <c r="I113" s="119"/>
      <c r="J113" s="119"/>
      <c r="K113" s="119"/>
      <c r="L113" s="119"/>
      <c r="M113" s="120">
        <f t="shared" si="0"/>
        <v>0</v>
      </c>
      <c r="N113" s="120">
        <f t="shared" si="0"/>
        <v>0</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258</v>
      </c>
      <c r="D119" s="124">
        <f t="shared" ref="D119:N119" si="5">D105+D107+D109+D111+D113+D115+D117</f>
        <v>132</v>
      </c>
      <c r="E119" s="124">
        <f t="shared" si="5"/>
        <v>132</v>
      </c>
      <c r="F119" s="124">
        <f t="shared" si="5"/>
        <v>4</v>
      </c>
      <c r="G119" s="124">
        <f t="shared" si="5"/>
        <v>818</v>
      </c>
      <c r="H119" s="124">
        <f t="shared" si="5"/>
        <v>754</v>
      </c>
      <c r="I119" s="124">
        <f t="shared" si="5"/>
        <v>0</v>
      </c>
      <c r="J119" s="124">
        <f t="shared" si="5"/>
        <v>47</v>
      </c>
      <c r="K119" s="124">
        <f t="shared" si="5"/>
        <v>99</v>
      </c>
      <c r="L119" s="124">
        <f t="shared" si="5"/>
        <v>2147</v>
      </c>
      <c r="M119" s="124">
        <f t="shared" si="5"/>
        <v>865</v>
      </c>
      <c r="N119" s="124">
        <f t="shared" si="5"/>
        <v>853</v>
      </c>
    </row>
    <row r="120" spans="1:14" ht="30.75" thickBot="1" x14ac:dyDescent="0.3">
      <c r="A120" s="7"/>
      <c r="H120" s="125" t="s">
        <v>189</v>
      </c>
      <c r="I120" s="126">
        <f>C22</f>
        <v>2414</v>
      </c>
    </row>
    <row r="121" spans="1:14" ht="30.75" thickBot="1" x14ac:dyDescent="0.3">
      <c r="A121" s="7"/>
      <c r="H121" s="125" t="s">
        <v>190</v>
      </c>
      <c r="I121" s="127">
        <f>SUM(I119:I120)</f>
        <v>2414</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61" workbookViewId="0">
      <selection activeCell="B89" sqref="B89"/>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330</v>
      </c>
      <c r="C2" s="221"/>
      <c r="D2" s="221"/>
      <c r="E2" s="221"/>
      <c r="F2" s="222"/>
    </row>
    <row r="3" spans="1:11" ht="13.5" customHeight="1" thickBot="1" x14ac:dyDescent="0.35">
      <c r="A3" s="3"/>
      <c r="B3" s="2"/>
      <c r="C3" s="2"/>
    </row>
    <row r="4" spans="1:11" ht="16.5" thickBot="1" x14ac:dyDescent="0.3">
      <c r="A4" s="6" t="s">
        <v>1</v>
      </c>
      <c r="B4" s="217" t="s">
        <v>331</v>
      </c>
      <c r="C4" s="218"/>
      <c r="D4" s="63" t="s">
        <v>2</v>
      </c>
      <c r="E4" s="79">
        <v>42265</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332</v>
      </c>
      <c r="B17" s="56"/>
      <c r="C17" s="147">
        <v>4990</v>
      </c>
      <c r="D17" s="4"/>
      <c r="E17" s="4"/>
      <c r="F17" s="4"/>
      <c r="G17" s="4"/>
      <c r="K17"/>
    </row>
    <row r="18" spans="1:12" x14ac:dyDescent="0.25">
      <c r="A18" s="57" t="s">
        <v>152</v>
      </c>
      <c r="B18" s="57"/>
      <c r="C18" s="148">
        <v>895</v>
      </c>
      <c r="D18" s="4"/>
      <c r="E18" s="4"/>
      <c r="F18" s="4"/>
      <c r="G18" s="4"/>
      <c r="K18"/>
    </row>
    <row r="19" spans="1:12" x14ac:dyDescent="0.25">
      <c r="A19" s="56" t="s">
        <v>51</v>
      </c>
      <c r="B19" s="56"/>
      <c r="C19" s="17"/>
      <c r="D19" s="4"/>
      <c r="E19" s="4"/>
      <c r="F19" s="4"/>
      <c r="G19" s="4"/>
      <c r="K19"/>
    </row>
    <row r="20" spans="1:12" x14ac:dyDescent="0.25">
      <c r="A20" s="57" t="s">
        <v>41</v>
      </c>
      <c r="B20" s="57"/>
      <c r="C20" s="148">
        <v>50</v>
      </c>
      <c r="D20" s="149"/>
      <c r="E20" s="4"/>
      <c r="F20" s="4"/>
      <c r="G20" s="4"/>
      <c r="K20"/>
    </row>
    <row r="21" spans="1:12" x14ac:dyDescent="0.25">
      <c r="A21" s="56" t="s">
        <v>49</v>
      </c>
      <c r="B21" s="56"/>
      <c r="C21" s="81"/>
      <c r="D21" s="4"/>
      <c r="E21" s="4"/>
      <c r="F21" s="4"/>
      <c r="G21" s="4"/>
      <c r="K21"/>
    </row>
    <row r="22" spans="1:12" s="11" customFormat="1" x14ac:dyDescent="0.25">
      <c r="A22" s="35"/>
      <c r="B22" s="83" t="s">
        <v>50</v>
      </c>
      <c r="C22" s="150">
        <v>5935</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48">
        <v>30</v>
      </c>
      <c r="D26" s="148">
        <v>22</v>
      </c>
      <c r="E26" s="148">
        <v>28</v>
      </c>
      <c r="F26" s="148">
        <v>370</v>
      </c>
      <c r="G26" s="148">
        <v>386.96</v>
      </c>
      <c r="H26" s="148">
        <v>15</v>
      </c>
      <c r="I26" s="148">
        <v>20</v>
      </c>
      <c r="J26" s="148">
        <v>187</v>
      </c>
      <c r="L26" s="11">
        <f>G26+I26</f>
        <v>406.96</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48">
        <v>608</v>
      </c>
      <c r="D47" s="148"/>
      <c r="E47" s="17"/>
      <c r="F47" s="148">
        <v>19</v>
      </c>
      <c r="G47" s="148">
        <v>573</v>
      </c>
      <c r="H47" s="148">
        <v>286.5</v>
      </c>
      <c r="I47" s="148">
        <v>547</v>
      </c>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c r="D54" s="17"/>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151">
        <v>169</v>
      </c>
      <c r="D62" s="129">
        <v>4</v>
      </c>
      <c r="E62" s="129">
        <v>106</v>
      </c>
      <c r="F62" s="151">
        <v>144.75</v>
      </c>
      <c r="G62" s="151">
        <v>3</v>
      </c>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151">
        <v>130</v>
      </c>
      <c r="D65" s="151">
        <v>729</v>
      </c>
      <c r="E65" s="151">
        <v>15</v>
      </c>
      <c r="F65" s="151">
        <v>26</v>
      </c>
      <c r="G65" s="151">
        <v>1</v>
      </c>
      <c r="H65" s="152">
        <v>0</v>
      </c>
      <c r="I65" s="152">
        <v>0</v>
      </c>
    </row>
    <row r="66" spans="1:11" ht="31.5" customHeight="1" x14ac:dyDescent="0.25">
      <c r="A66" s="226" t="s">
        <v>160</v>
      </c>
      <c r="B66" s="227"/>
      <c r="C66" s="227"/>
      <c r="D66" s="228"/>
      <c r="E66" s="26"/>
      <c r="F66" s="26"/>
      <c r="G66" s="99"/>
      <c r="H66" s="101"/>
      <c r="I66" s="102"/>
    </row>
    <row r="67" spans="1:11" ht="50.25" customHeight="1" x14ac:dyDescent="0.25">
      <c r="A67" s="229" t="s">
        <v>165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c r="D70" s="26"/>
      <c r="E70" s="17"/>
      <c r="F70" s="17"/>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48">
        <v>26</v>
      </c>
      <c r="D73" s="148">
        <v>26</v>
      </c>
      <c r="E73" s="148">
        <v>156</v>
      </c>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30</v>
      </c>
      <c r="D98" s="115">
        <f>SUM(D26:D31)</f>
        <v>22</v>
      </c>
      <c r="E98" s="115">
        <f>SUM(E26:E31)</f>
        <v>28</v>
      </c>
      <c r="F98" s="115"/>
      <c r="G98" s="115">
        <f>SUM(F26:F31)</f>
        <v>370</v>
      </c>
      <c r="H98" s="115">
        <f>SUM(G26:G31)</f>
        <v>386.96</v>
      </c>
      <c r="I98" s="115"/>
      <c r="J98" s="115">
        <f>SUM(H26:H31)</f>
        <v>15</v>
      </c>
      <c r="K98" s="115">
        <f>SUM(I26:I31)</f>
        <v>20</v>
      </c>
      <c r="L98" s="115">
        <f>SUM(J26:J31)</f>
        <v>187</v>
      </c>
      <c r="M98" s="116">
        <f>G98+J98</f>
        <v>385</v>
      </c>
      <c r="N98" s="116">
        <f>H98+K98</f>
        <v>406.96</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30</v>
      </c>
      <c r="D100" s="115">
        <f t="shared" ref="D100:L100" si="1">SUM(D98:D99)</f>
        <v>22</v>
      </c>
      <c r="E100" s="115">
        <f t="shared" si="1"/>
        <v>28</v>
      </c>
      <c r="F100" s="115"/>
      <c r="G100" s="115">
        <f t="shared" si="1"/>
        <v>370</v>
      </c>
      <c r="H100" s="115">
        <f t="shared" si="1"/>
        <v>386.96</v>
      </c>
      <c r="I100" s="115"/>
      <c r="J100" s="115">
        <f t="shared" si="1"/>
        <v>15</v>
      </c>
      <c r="K100" s="115">
        <f t="shared" si="1"/>
        <v>20</v>
      </c>
      <c r="L100" s="115">
        <f t="shared" si="1"/>
        <v>187</v>
      </c>
      <c r="M100" s="116">
        <f t="shared" si="0"/>
        <v>385</v>
      </c>
      <c r="N100" s="116">
        <f t="shared" si="0"/>
        <v>406.96</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608</v>
      </c>
      <c r="D103" s="115">
        <f>D47</f>
        <v>0</v>
      </c>
      <c r="E103" s="115">
        <f>E47</f>
        <v>0</v>
      </c>
      <c r="F103" s="115">
        <f>F47</f>
        <v>19</v>
      </c>
      <c r="G103" s="115"/>
      <c r="H103" s="115"/>
      <c r="I103" s="115"/>
      <c r="J103" s="115">
        <f>G47</f>
        <v>573</v>
      </c>
      <c r="K103" s="115">
        <f>H47</f>
        <v>286.5</v>
      </c>
      <c r="L103" s="115">
        <f>I47</f>
        <v>547</v>
      </c>
      <c r="M103" s="116">
        <f t="shared" si="0"/>
        <v>573</v>
      </c>
      <c r="N103" s="116">
        <f t="shared" si="0"/>
        <v>286.5</v>
      </c>
    </row>
    <row r="104" spans="1:14" x14ac:dyDescent="0.25">
      <c r="A104" s="117" t="s">
        <v>180</v>
      </c>
      <c r="C104" s="115">
        <f>C54</f>
        <v>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638</v>
      </c>
      <c r="D105" s="119">
        <f t="shared" ref="D105:L105" si="2">SUM(D100:D104)</f>
        <v>22</v>
      </c>
      <c r="E105" s="119">
        <f t="shared" si="2"/>
        <v>28</v>
      </c>
      <c r="F105" s="119">
        <f t="shared" si="2"/>
        <v>19</v>
      </c>
      <c r="G105" s="119">
        <f t="shared" si="2"/>
        <v>370</v>
      </c>
      <c r="H105" s="119">
        <f t="shared" si="2"/>
        <v>386.96</v>
      </c>
      <c r="I105" s="119"/>
      <c r="J105" s="119">
        <f t="shared" si="2"/>
        <v>588</v>
      </c>
      <c r="K105" s="119">
        <f t="shared" si="2"/>
        <v>306.5</v>
      </c>
      <c r="L105" s="119">
        <f t="shared" si="2"/>
        <v>734</v>
      </c>
      <c r="M105" s="120">
        <f t="shared" si="0"/>
        <v>958</v>
      </c>
      <c r="N105" s="120">
        <f t="shared" si="0"/>
        <v>693.46</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169</v>
      </c>
      <c r="D109" s="119"/>
      <c r="E109" s="119">
        <f>C65</f>
        <v>130</v>
      </c>
      <c r="F109" s="119">
        <f>D62+D70</f>
        <v>4</v>
      </c>
      <c r="G109" s="119">
        <f>E62+H65</f>
        <v>106</v>
      </c>
      <c r="H109" s="119">
        <f>F62+I65</f>
        <v>144.75</v>
      </c>
      <c r="I109" s="119"/>
      <c r="J109" s="119">
        <f>E65+E70</f>
        <v>15</v>
      </c>
      <c r="K109" s="119">
        <f>F65+G65+F70</f>
        <v>27</v>
      </c>
      <c r="L109" s="119">
        <f>D65</f>
        <v>729</v>
      </c>
      <c r="M109" s="120">
        <f t="shared" si="0"/>
        <v>121</v>
      </c>
      <c r="N109" s="120">
        <f t="shared" si="0"/>
        <v>171.75</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26</v>
      </c>
      <c r="D113" s="119">
        <f>D73</f>
        <v>26</v>
      </c>
      <c r="E113" s="119">
        <f>D73</f>
        <v>26</v>
      </c>
      <c r="F113" s="119"/>
      <c r="G113" s="119">
        <f>E73</f>
        <v>156</v>
      </c>
      <c r="H113" s="119">
        <f>E73</f>
        <v>156</v>
      </c>
      <c r="I113" s="119"/>
      <c r="J113" s="119"/>
      <c r="K113" s="119"/>
      <c r="L113" s="119"/>
      <c r="M113" s="120">
        <f t="shared" si="0"/>
        <v>156</v>
      </c>
      <c r="N113" s="120">
        <f t="shared" si="0"/>
        <v>156</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833</v>
      </c>
      <c r="D119" s="124">
        <f t="shared" ref="D119:N119" si="5">D105+D107+D109+D111+D113+D115+D117</f>
        <v>48</v>
      </c>
      <c r="E119" s="124">
        <f t="shared" si="5"/>
        <v>184</v>
      </c>
      <c r="F119" s="124">
        <f t="shared" si="5"/>
        <v>23</v>
      </c>
      <c r="G119" s="124">
        <f t="shared" si="5"/>
        <v>632</v>
      </c>
      <c r="H119" s="124">
        <f t="shared" si="5"/>
        <v>687.71</v>
      </c>
      <c r="I119" s="124">
        <f t="shared" si="5"/>
        <v>0</v>
      </c>
      <c r="J119" s="124">
        <f t="shared" si="5"/>
        <v>603</v>
      </c>
      <c r="K119" s="124">
        <f t="shared" si="5"/>
        <v>333.5</v>
      </c>
      <c r="L119" s="124">
        <f t="shared" si="5"/>
        <v>1463</v>
      </c>
      <c r="M119" s="124">
        <f t="shared" si="5"/>
        <v>1235</v>
      </c>
      <c r="N119" s="124">
        <f t="shared" si="5"/>
        <v>1021.21</v>
      </c>
    </row>
    <row r="120" spans="1:14" ht="30.75" thickBot="1" x14ac:dyDescent="0.3">
      <c r="A120" s="7"/>
      <c r="H120" s="125" t="s">
        <v>189</v>
      </c>
      <c r="I120" s="126">
        <f>C22</f>
        <v>5935</v>
      </c>
    </row>
    <row r="121" spans="1:14" ht="30.75" thickBot="1" x14ac:dyDescent="0.3">
      <c r="A121" s="7"/>
      <c r="H121" s="125" t="s">
        <v>190</v>
      </c>
      <c r="I121" s="127">
        <f>SUM(I119:I120)</f>
        <v>5935</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workbookViewId="0">
      <selection activeCell="B89" sqref="B89"/>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333</v>
      </c>
      <c r="C2" s="221"/>
      <c r="D2" s="221"/>
      <c r="E2" s="221"/>
      <c r="F2" s="222"/>
    </row>
    <row r="3" spans="1:11" ht="13.5" customHeight="1" thickBot="1" x14ac:dyDescent="0.35">
      <c r="A3" s="3"/>
      <c r="B3" s="2"/>
      <c r="C3" s="2"/>
    </row>
    <row r="4" spans="1:11" ht="16.5" thickBot="1" x14ac:dyDescent="0.3">
      <c r="A4" s="6" t="s">
        <v>1</v>
      </c>
      <c r="B4" s="217" t="s">
        <v>334</v>
      </c>
      <c r="C4" s="218"/>
      <c r="D4" s="63" t="s">
        <v>2</v>
      </c>
      <c r="E4" s="79">
        <v>42265</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c r="D17" s="4"/>
      <c r="E17" s="4"/>
      <c r="F17" s="4"/>
      <c r="G17" s="4"/>
      <c r="K17"/>
    </row>
    <row r="18" spans="1:12" x14ac:dyDescent="0.25">
      <c r="A18" s="57" t="s">
        <v>152</v>
      </c>
      <c r="B18" s="57"/>
      <c r="C18" s="17">
        <v>178</v>
      </c>
      <c r="D18" s="4"/>
      <c r="E18" s="4"/>
      <c r="F18" s="4"/>
      <c r="G18" s="4"/>
      <c r="K18"/>
    </row>
    <row r="19" spans="1:12" x14ac:dyDescent="0.25">
      <c r="A19" s="56" t="s">
        <v>51</v>
      </c>
      <c r="B19" s="56"/>
      <c r="C19" s="17"/>
      <c r="D19" s="4"/>
      <c r="E19" s="4"/>
      <c r="F19" s="4"/>
      <c r="G19" s="4"/>
      <c r="K19"/>
    </row>
    <row r="20" spans="1:12" x14ac:dyDescent="0.25">
      <c r="A20" s="57" t="s">
        <v>41</v>
      </c>
      <c r="B20" s="57"/>
      <c r="C20" s="17">
        <v>30</v>
      </c>
      <c r="D20" s="4"/>
      <c r="E20" s="4"/>
      <c r="F20" s="4"/>
      <c r="G20" s="4"/>
      <c r="K20"/>
    </row>
    <row r="21" spans="1:12" x14ac:dyDescent="0.25">
      <c r="A21" s="56" t="s">
        <v>49</v>
      </c>
      <c r="B21" s="56"/>
      <c r="C21" s="81"/>
      <c r="D21" s="4"/>
      <c r="E21" s="4"/>
      <c r="F21" s="4"/>
      <c r="G21" s="4"/>
      <c r="K21"/>
    </row>
    <row r="22" spans="1:12" s="11" customFormat="1" x14ac:dyDescent="0.25">
      <c r="A22" s="35"/>
      <c r="B22" s="83" t="s">
        <v>50</v>
      </c>
      <c r="C22" s="82">
        <f>SUM(C17:C21)</f>
        <v>208</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c r="D26" s="17"/>
      <c r="E26" s="17"/>
      <c r="F26" s="17"/>
      <c r="G26" s="17"/>
      <c r="H26" s="17"/>
      <c r="I26" s="17"/>
      <c r="J26" s="17"/>
      <c r="L26" s="11">
        <f>G26+I26</f>
        <v>0</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v>48</v>
      </c>
      <c r="D28" s="17">
        <v>20</v>
      </c>
      <c r="E28" s="17">
        <v>33</v>
      </c>
      <c r="F28" s="17">
        <v>797</v>
      </c>
      <c r="G28" s="17">
        <v>1384.66</v>
      </c>
      <c r="H28" s="17">
        <v>12</v>
      </c>
      <c r="I28" s="17">
        <v>36</v>
      </c>
      <c r="J28" s="17">
        <v>189</v>
      </c>
    </row>
    <row r="29" spans="1:12" s="11" customFormat="1" x14ac:dyDescent="0.25">
      <c r="A29" s="15" t="s">
        <v>92</v>
      </c>
      <c r="B29" s="15"/>
      <c r="C29" s="17"/>
      <c r="D29" s="17"/>
      <c r="E29" s="17"/>
      <c r="F29" s="17"/>
      <c r="G29" s="17"/>
      <c r="H29" s="17"/>
      <c r="I29" s="17"/>
      <c r="J29" s="17"/>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c r="D54" s="17"/>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c r="D62" s="26"/>
      <c r="E62" s="26"/>
      <c r="F62" s="26"/>
      <c r="G62" s="26"/>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v>200</v>
      </c>
      <c r="D65" s="26">
        <v>429</v>
      </c>
      <c r="E65" s="26">
        <v>14</v>
      </c>
      <c r="F65" s="26">
        <v>29</v>
      </c>
      <c r="G65" s="26">
        <v>1</v>
      </c>
      <c r="H65" s="100">
        <v>20</v>
      </c>
      <c r="I65" s="100">
        <v>40</v>
      </c>
    </row>
    <row r="66" spans="1:11" ht="31.5" customHeight="1" x14ac:dyDescent="0.25">
      <c r="A66" s="226" t="s">
        <v>160</v>
      </c>
      <c r="B66" s="227"/>
      <c r="C66" s="227"/>
      <c r="D66" s="228"/>
      <c r="E66" s="26"/>
      <c r="F66" s="26"/>
      <c r="G66" s="99"/>
      <c r="H66" s="101"/>
      <c r="I66" s="102"/>
    </row>
    <row r="67" spans="1:11" ht="50.25" customHeight="1" x14ac:dyDescent="0.25">
      <c r="A67" s="229" t="s">
        <v>335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v>4</v>
      </c>
      <c r="D70" s="26">
        <v>2</v>
      </c>
      <c r="E70" s="17">
        <v>4</v>
      </c>
      <c r="F70" s="17">
        <v>8</v>
      </c>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v>10</v>
      </c>
      <c r="D73" s="17">
        <v>10</v>
      </c>
      <c r="E73" s="17">
        <v>60</v>
      </c>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336</v>
      </c>
      <c r="B89" s="57"/>
      <c r="C89" s="26">
        <v>75</v>
      </c>
      <c r="D89" s="26">
        <v>100</v>
      </c>
      <c r="E89" s="26">
        <v>225</v>
      </c>
      <c r="F89" s="26"/>
      <c r="G89" s="26"/>
      <c r="H89" s="26">
        <v>1</v>
      </c>
      <c r="I89" s="26">
        <v>4</v>
      </c>
      <c r="J89" s="26">
        <v>300</v>
      </c>
    </row>
    <row r="90" spans="1:12" x14ac:dyDescent="0.25">
      <c r="A90" s="56" t="s">
        <v>337</v>
      </c>
      <c r="B90" s="95"/>
      <c r="C90" s="26">
        <v>301</v>
      </c>
      <c r="D90" s="26"/>
      <c r="E90" s="26"/>
      <c r="F90" s="26"/>
      <c r="G90" s="26">
        <v>301</v>
      </c>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48</v>
      </c>
      <c r="D98" s="115">
        <f>SUM(D26:D31)</f>
        <v>20</v>
      </c>
      <c r="E98" s="115">
        <f>SUM(E26:E31)</f>
        <v>33</v>
      </c>
      <c r="F98" s="115"/>
      <c r="G98" s="115">
        <f>SUM(F26:F31)</f>
        <v>797</v>
      </c>
      <c r="H98" s="115">
        <f>SUM(G26:G31)</f>
        <v>1384.66</v>
      </c>
      <c r="I98" s="115"/>
      <c r="J98" s="115">
        <f>SUM(H26:H31)</f>
        <v>12</v>
      </c>
      <c r="K98" s="115">
        <f>SUM(I26:I31)</f>
        <v>36</v>
      </c>
      <c r="L98" s="115">
        <f>SUM(J26:J31)</f>
        <v>189</v>
      </c>
      <c r="M98" s="116">
        <f>G98+J98</f>
        <v>809</v>
      </c>
      <c r="N98" s="116">
        <f>H98+K98</f>
        <v>1420.66</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48</v>
      </c>
      <c r="D100" s="115">
        <f t="shared" ref="D100:L100" si="1">SUM(D98:D99)</f>
        <v>20</v>
      </c>
      <c r="E100" s="115">
        <f t="shared" si="1"/>
        <v>33</v>
      </c>
      <c r="F100" s="115"/>
      <c r="G100" s="115">
        <f t="shared" si="1"/>
        <v>797</v>
      </c>
      <c r="H100" s="115">
        <f t="shared" si="1"/>
        <v>1384.66</v>
      </c>
      <c r="I100" s="115"/>
      <c r="J100" s="115">
        <f t="shared" si="1"/>
        <v>12</v>
      </c>
      <c r="K100" s="115">
        <f t="shared" si="1"/>
        <v>36</v>
      </c>
      <c r="L100" s="115">
        <f t="shared" si="1"/>
        <v>189</v>
      </c>
      <c r="M100" s="116">
        <f t="shared" si="0"/>
        <v>809</v>
      </c>
      <c r="N100" s="116">
        <f t="shared" si="0"/>
        <v>1420.66</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48</v>
      </c>
      <c r="D105" s="119">
        <f t="shared" ref="D105:L105" si="2">SUM(D100:D104)</f>
        <v>20</v>
      </c>
      <c r="E105" s="119">
        <f t="shared" si="2"/>
        <v>33</v>
      </c>
      <c r="F105" s="119">
        <f t="shared" si="2"/>
        <v>0</v>
      </c>
      <c r="G105" s="119">
        <f t="shared" si="2"/>
        <v>797</v>
      </c>
      <c r="H105" s="119">
        <f t="shared" si="2"/>
        <v>1384.66</v>
      </c>
      <c r="I105" s="119"/>
      <c r="J105" s="119">
        <f t="shared" si="2"/>
        <v>12</v>
      </c>
      <c r="K105" s="119">
        <f t="shared" si="2"/>
        <v>36</v>
      </c>
      <c r="L105" s="119">
        <f t="shared" si="2"/>
        <v>189</v>
      </c>
      <c r="M105" s="120">
        <f t="shared" si="0"/>
        <v>809</v>
      </c>
      <c r="N105" s="120">
        <f t="shared" si="0"/>
        <v>1420.66</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4</v>
      </c>
      <c r="D109" s="119"/>
      <c r="E109" s="119">
        <f>C65</f>
        <v>200</v>
      </c>
      <c r="F109" s="119">
        <f>D62+D70</f>
        <v>2</v>
      </c>
      <c r="G109" s="119">
        <f>E62+H65</f>
        <v>20</v>
      </c>
      <c r="H109" s="119">
        <f>F62+I65</f>
        <v>40</v>
      </c>
      <c r="I109" s="119"/>
      <c r="J109" s="119">
        <f>E65+E70</f>
        <v>18</v>
      </c>
      <c r="K109" s="119">
        <f>F65+G65+F70</f>
        <v>38</v>
      </c>
      <c r="L109" s="119">
        <f>D65</f>
        <v>429</v>
      </c>
      <c r="M109" s="120">
        <f t="shared" si="0"/>
        <v>38</v>
      </c>
      <c r="N109" s="120">
        <f t="shared" si="0"/>
        <v>78</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10</v>
      </c>
      <c r="D113" s="119">
        <f>D73</f>
        <v>10</v>
      </c>
      <c r="E113" s="119">
        <f>D73</f>
        <v>10</v>
      </c>
      <c r="F113" s="119"/>
      <c r="G113" s="119">
        <f>E73</f>
        <v>60</v>
      </c>
      <c r="H113" s="119">
        <f>E73</f>
        <v>60</v>
      </c>
      <c r="I113" s="119"/>
      <c r="J113" s="119"/>
      <c r="K113" s="119"/>
      <c r="L113" s="119"/>
      <c r="M113" s="120">
        <f t="shared" si="0"/>
        <v>60</v>
      </c>
      <c r="N113" s="120">
        <f t="shared" si="0"/>
        <v>60</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376</v>
      </c>
      <c r="D117" s="119">
        <f>SUM(D89:D96)</f>
        <v>100</v>
      </c>
      <c r="E117" s="119">
        <f>SUM(E89:E96)</f>
        <v>225</v>
      </c>
      <c r="F117" s="119">
        <f>SUM(F89:F96)</f>
        <v>0</v>
      </c>
      <c r="G117" s="119"/>
      <c r="H117" s="119"/>
      <c r="I117" s="119">
        <f>SUM(G89:G96)</f>
        <v>301</v>
      </c>
      <c r="J117" s="119">
        <f>SUM(H89:H96)</f>
        <v>1</v>
      </c>
      <c r="K117" s="119">
        <f>SUM(I89:I96)</f>
        <v>4</v>
      </c>
      <c r="L117" s="119">
        <f>SUM(J89:J96)</f>
        <v>300</v>
      </c>
      <c r="M117" s="120">
        <f t="shared" ref="M117:N117" si="4">G117+J117</f>
        <v>1</v>
      </c>
      <c r="N117" s="120">
        <f t="shared" si="4"/>
        <v>4</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438</v>
      </c>
      <c r="D119" s="124">
        <f t="shared" ref="D119:N119" si="5">D105+D107+D109+D111+D113+D115+D117</f>
        <v>130</v>
      </c>
      <c r="E119" s="124">
        <f t="shared" si="5"/>
        <v>468</v>
      </c>
      <c r="F119" s="124">
        <f t="shared" si="5"/>
        <v>2</v>
      </c>
      <c r="G119" s="124">
        <f t="shared" si="5"/>
        <v>877</v>
      </c>
      <c r="H119" s="124">
        <f t="shared" si="5"/>
        <v>1484.66</v>
      </c>
      <c r="I119" s="124">
        <f t="shared" si="5"/>
        <v>301</v>
      </c>
      <c r="J119" s="124">
        <f t="shared" si="5"/>
        <v>31</v>
      </c>
      <c r="K119" s="124">
        <f t="shared" si="5"/>
        <v>78</v>
      </c>
      <c r="L119" s="124">
        <f t="shared" si="5"/>
        <v>918</v>
      </c>
      <c r="M119" s="124">
        <f t="shared" si="5"/>
        <v>908</v>
      </c>
      <c r="N119" s="124">
        <f t="shared" si="5"/>
        <v>1562.66</v>
      </c>
    </row>
    <row r="120" spans="1:14" ht="30.75" thickBot="1" x14ac:dyDescent="0.3">
      <c r="A120" s="7"/>
      <c r="H120" s="125" t="s">
        <v>189</v>
      </c>
      <c r="I120" s="126">
        <f>C22</f>
        <v>208</v>
      </c>
    </row>
    <row r="121" spans="1:14" ht="30.75" thickBot="1" x14ac:dyDescent="0.3">
      <c r="A121" s="7"/>
      <c r="H121" s="125" t="s">
        <v>190</v>
      </c>
      <c r="I121" s="127">
        <f>SUM(I119:I120)</f>
        <v>509</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79" workbookViewId="0">
      <selection activeCell="F16" sqref="F16"/>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200</v>
      </c>
      <c r="C2" s="221"/>
      <c r="D2" s="221"/>
      <c r="E2" s="221"/>
      <c r="F2" s="222"/>
    </row>
    <row r="3" spans="1:11" ht="13.5" customHeight="1" thickBot="1" x14ac:dyDescent="0.35">
      <c r="A3" s="3"/>
      <c r="B3" s="2"/>
      <c r="C3" s="2"/>
    </row>
    <row r="4" spans="1:11" ht="16.5" thickBot="1" x14ac:dyDescent="0.3">
      <c r="A4" s="6" t="s">
        <v>1</v>
      </c>
      <c r="B4" s="217" t="s">
        <v>201</v>
      </c>
      <c r="C4" s="218"/>
      <c r="D4" s="63" t="s">
        <v>2</v>
      </c>
      <c r="E4" s="79">
        <v>42264</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c r="D17" s="4"/>
      <c r="E17" s="4" t="s">
        <v>202</v>
      </c>
      <c r="F17" s="4"/>
      <c r="G17" s="4"/>
      <c r="K17"/>
    </row>
    <row r="18" spans="1:12" x14ac:dyDescent="0.25">
      <c r="A18" s="57" t="s">
        <v>152</v>
      </c>
      <c r="B18" s="57"/>
      <c r="C18" s="17">
        <v>91</v>
      </c>
      <c r="D18" s="4"/>
      <c r="E18" s="4"/>
      <c r="F18" s="4"/>
      <c r="G18" s="4"/>
      <c r="K18"/>
    </row>
    <row r="19" spans="1:12" x14ac:dyDescent="0.25">
      <c r="A19" s="56" t="s">
        <v>51</v>
      </c>
      <c r="B19" s="56"/>
      <c r="C19" s="17">
        <v>20</v>
      </c>
      <c r="D19" s="4"/>
      <c r="E19" s="4"/>
      <c r="F19" s="4"/>
      <c r="G19" s="4"/>
      <c r="K19"/>
    </row>
    <row r="20" spans="1:12" x14ac:dyDescent="0.25">
      <c r="A20" s="57" t="s">
        <v>41</v>
      </c>
      <c r="B20" s="57"/>
      <c r="C20" s="17">
        <v>30</v>
      </c>
      <c r="D20" s="4"/>
      <c r="E20" s="4"/>
      <c r="F20" s="4"/>
      <c r="G20" s="4"/>
      <c r="K20"/>
    </row>
    <row r="21" spans="1:12" x14ac:dyDescent="0.25">
      <c r="A21" s="56" t="s">
        <v>203</v>
      </c>
      <c r="B21" s="56"/>
      <c r="C21" s="81">
        <v>367</v>
      </c>
      <c r="D21" s="4"/>
      <c r="E21" s="4"/>
      <c r="F21" s="4"/>
      <c r="G21" s="4"/>
      <c r="K21"/>
    </row>
    <row r="22" spans="1:12" s="11" customFormat="1" x14ac:dyDescent="0.25">
      <c r="A22" s="35"/>
      <c r="B22" s="83" t="s">
        <v>50</v>
      </c>
      <c r="C22" s="82">
        <f>SUM(C17:C21)</f>
        <v>508</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v>41</v>
      </c>
      <c r="D26" s="17">
        <v>33</v>
      </c>
      <c r="E26" s="17">
        <v>33</v>
      </c>
      <c r="F26" s="17">
        <v>485</v>
      </c>
      <c r="G26" s="17">
        <v>545.94000000000005</v>
      </c>
      <c r="H26" s="17">
        <v>24</v>
      </c>
      <c r="I26" s="17">
        <v>62</v>
      </c>
      <c r="J26" s="17">
        <v>340</v>
      </c>
      <c r="L26" s="11" t="s">
        <v>202</v>
      </c>
    </row>
    <row r="27" spans="1:12" s="11" customFormat="1" x14ac:dyDescent="0.25">
      <c r="A27" s="15" t="s">
        <v>90</v>
      </c>
      <c r="B27" s="15"/>
      <c r="C27" s="17"/>
      <c r="D27" s="17"/>
      <c r="E27" s="17"/>
      <c r="F27" s="17"/>
      <c r="G27" s="17" t="s">
        <v>202</v>
      </c>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c r="D54" s="17"/>
      <c r="K54"/>
    </row>
    <row r="55" spans="1:13" ht="39" x14ac:dyDescent="0.25">
      <c r="A55" s="7"/>
      <c r="B55" s="58" t="s">
        <v>7</v>
      </c>
      <c r="C55" s="60" t="s">
        <v>62</v>
      </c>
      <c r="D55" s="60" t="s">
        <v>25</v>
      </c>
    </row>
    <row r="56" spans="1:13" x14ac:dyDescent="0.25">
      <c r="A56" s="15" t="s">
        <v>127</v>
      </c>
      <c r="B56" s="58" t="s">
        <v>8</v>
      </c>
      <c r="C56" s="61" t="s">
        <v>43</v>
      </c>
      <c r="D56" s="61" t="s">
        <v>4</v>
      </c>
      <c r="L56" t="s">
        <v>202</v>
      </c>
      <c r="M56" t="s">
        <v>202</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v>127</v>
      </c>
      <c r="D62" s="26">
        <v>4</v>
      </c>
      <c r="E62" s="26">
        <v>98</v>
      </c>
      <c r="F62" s="26">
        <v>157.75</v>
      </c>
      <c r="G62" s="26">
        <v>0</v>
      </c>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v>267</v>
      </c>
      <c r="D65" s="26">
        <v>350</v>
      </c>
      <c r="E65" s="26">
        <v>21</v>
      </c>
      <c r="F65" s="26">
        <v>16</v>
      </c>
      <c r="G65" s="26">
        <v>9</v>
      </c>
      <c r="H65" s="100">
        <v>4</v>
      </c>
      <c r="I65" s="100">
        <v>8</v>
      </c>
    </row>
    <row r="66" spans="1:11" ht="31.5" customHeight="1" x14ac:dyDescent="0.25">
      <c r="A66" s="226" t="s">
        <v>160</v>
      </c>
      <c r="B66" s="227"/>
      <c r="C66" s="227"/>
      <c r="D66" s="228"/>
      <c r="E66" s="26"/>
      <c r="F66" s="26"/>
      <c r="G66" s="99"/>
      <c r="H66" s="101"/>
      <c r="I66" s="102"/>
    </row>
    <row r="67" spans="1:11" ht="50.25" customHeight="1" x14ac:dyDescent="0.25">
      <c r="A67" s="229" t="s">
        <v>165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v>32</v>
      </c>
      <c r="D70" s="26">
        <v>4</v>
      </c>
      <c r="E70" s="17">
        <v>4</v>
      </c>
      <c r="F70" s="17">
        <v>14</v>
      </c>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v>20</v>
      </c>
      <c r="D73" s="17">
        <v>18</v>
      </c>
      <c r="E73" s="17">
        <v>114</v>
      </c>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204</v>
      </c>
      <c r="B89" s="57" t="s">
        <v>202</v>
      </c>
      <c r="C89" s="26">
        <v>33</v>
      </c>
      <c r="D89" s="26">
        <v>23</v>
      </c>
      <c r="E89" s="26">
        <v>28</v>
      </c>
      <c r="F89" s="26">
        <v>0</v>
      </c>
      <c r="G89" s="26">
        <v>204</v>
      </c>
      <c r="H89" s="26"/>
      <c r="I89" s="26"/>
      <c r="J89" s="26"/>
    </row>
    <row r="90" spans="1:12" x14ac:dyDescent="0.25">
      <c r="A90" s="56" t="s">
        <v>205</v>
      </c>
      <c r="B90" s="95" t="s">
        <v>202</v>
      </c>
      <c r="C90" s="26">
        <v>33</v>
      </c>
      <c r="D90" s="26">
        <v>24</v>
      </c>
      <c r="E90" s="26">
        <v>24</v>
      </c>
      <c r="F90" s="26">
        <v>0</v>
      </c>
      <c r="G90" s="26">
        <v>33</v>
      </c>
      <c r="H90" s="26"/>
      <c r="I90" s="26"/>
      <c r="J90" s="26">
        <v>57</v>
      </c>
    </row>
    <row r="91" spans="1:12" x14ac:dyDescent="0.25">
      <c r="A91" s="57" t="s">
        <v>206</v>
      </c>
      <c r="B91" s="97" t="s">
        <v>202</v>
      </c>
      <c r="C91" s="26"/>
      <c r="D91" s="26">
        <v>15</v>
      </c>
      <c r="E91" s="26">
        <v>15</v>
      </c>
      <c r="F91" s="26">
        <v>0</v>
      </c>
      <c r="G91" s="26">
        <v>41</v>
      </c>
      <c r="H91" s="26">
        <v>13</v>
      </c>
      <c r="I91" s="26">
        <v>13</v>
      </c>
      <c r="J91" s="26">
        <v>8</v>
      </c>
    </row>
    <row r="92" spans="1:12" x14ac:dyDescent="0.25">
      <c r="A92" s="56" t="s">
        <v>207</v>
      </c>
      <c r="B92" s="95" t="s">
        <v>202</v>
      </c>
      <c r="C92" s="26">
        <v>366</v>
      </c>
      <c r="D92" s="26"/>
      <c r="E92" s="26"/>
      <c r="F92" s="26">
        <v>13</v>
      </c>
      <c r="G92" s="26">
        <v>366</v>
      </c>
      <c r="H92" s="26">
        <v>23</v>
      </c>
      <c r="I92" s="26">
        <v>23</v>
      </c>
      <c r="J92" s="26"/>
    </row>
    <row r="93" spans="1:12" x14ac:dyDescent="0.25">
      <c r="A93" s="57" t="s">
        <v>208</v>
      </c>
      <c r="B93" s="97"/>
      <c r="C93" s="26">
        <v>20</v>
      </c>
      <c r="D93" s="26">
        <v>43</v>
      </c>
      <c r="E93" s="26"/>
      <c r="F93" s="26"/>
      <c r="G93" s="26">
        <v>39</v>
      </c>
      <c r="H93" s="26"/>
      <c r="I93" s="26">
        <v>4</v>
      </c>
      <c r="J93" s="26">
        <v>68</v>
      </c>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41</v>
      </c>
      <c r="D98" s="115">
        <f>SUM(D26:D31)</f>
        <v>33</v>
      </c>
      <c r="E98" s="115">
        <f>SUM(E26:E31)</f>
        <v>33</v>
      </c>
      <c r="F98" s="115"/>
      <c r="G98" s="115">
        <f>SUM(F26:F31)</f>
        <v>485</v>
      </c>
      <c r="H98" s="115">
        <f>SUM(G26:G31)</f>
        <v>545.94000000000005</v>
      </c>
      <c r="I98" s="115"/>
      <c r="J98" s="115">
        <f>SUM(H26:H31)</f>
        <v>24</v>
      </c>
      <c r="K98" s="115">
        <f>SUM(I26:I31)</f>
        <v>62</v>
      </c>
      <c r="L98" s="115">
        <f>SUM(J26:J31)</f>
        <v>340</v>
      </c>
      <c r="M98" s="116">
        <f>G98+J98</f>
        <v>509</v>
      </c>
      <c r="N98" s="116">
        <f>H98+K98</f>
        <v>607.94000000000005</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41</v>
      </c>
      <c r="D100" s="115">
        <f t="shared" ref="D100:L100" si="1">SUM(D98:D99)</f>
        <v>33</v>
      </c>
      <c r="E100" s="115">
        <f t="shared" si="1"/>
        <v>33</v>
      </c>
      <c r="F100" s="115"/>
      <c r="G100" s="115">
        <f t="shared" si="1"/>
        <v>485</v>
      </c>
      <c r="H100" s="115">
        <f t="shared" si="1"/>
        <v>545.94000000000005</v>
      </c>
      <c r="I100" s="115"/>
      <c r="J100" s="115">
        <f t="shared" si="1"/>
        <v>24</v>
      </c>
      <c r="K100" s="115">
        <f t="shared" si="1"/>
        <v>62</v>
      </c>
      <c r="L100" s="115">
        <f t="shared" si="1"/>
        <v>340</v>
      </c>
      <c r="M100" s="116">
        <f t="shared" si="0"/>
        <v>509</v>
      </c>
      <c r="N100" s="116">
        <f t="shared" si="0"/>
        <v>607.94000000000005</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41</v>
      </c>
      <c r="D105" s="119">
        <f t="shared" ref="D105:L105" si="2">SUM(D100:D104)</f>
        <v>33</v>
      </c>
      <c r="E105" s="119">
        <f t="shared" si="2"/>
        <v>33</v>
      </c>
      <c r="F105" s="119">
        <f t="shared" si="2"/>
        <v>0</v>
      </c>
      <c r="G105" s="119">
        <f t="shared" si="2"/>
        <v>485</v>
      </c>
      <c r="H105" s="119">
        <f t="shared" si="2"/>
        <v>545.94000000000005</v>
      </c>
      <c r="I105" s="119"/>
      <c r="J105" s="119">
        <f t="shared" si="2"/>
        <v>24</v>
      </c>
      <c r="K105" s="119">
        <f t="shared" si="2"/>
        <v>62</v>
      </c>
      <c r="L105" s="119">
        <f t="shared" si="2"/>
        <v>340</v>
      </c>
      <c r="M105" s="120">
        <f t="shared" si="0"/>
        <v>509</v>
      </c>
      <c r="N105" s="120">
        <f t="shared" si="0"/>
        <v>607.94000000000005</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159</v>
      </c>
      <c r="D109" s="119"/>
      <c r="E109" s="119">
        <f>C65</f>
        <v>267</v>
      </c>
      <c r="F109" s="119">
        <f>D62+D70</f>
        <v>8</v>
      </c>
      <c r="G109" s="119">
        <f>E62+H65</f>
        <v>102</v>
      </c>
      <c r="H109" s="119">
        <f>F62+I65</f>
        <v>165.75</v>
      </c>
      <c r="I109" s="119"/>
      <c r="J109" s="119">
        <f>E65+E70</f>
        <v>25</v>
      </c>
      <c r="K109" s="119">
        <f>F65+G65+F70</f>
        <v>39</v>
      </c>
      <c r="L109" s="119">
        <f>D65</f>
        <v>350</v>
      </c>
      <c r="M109" s="120">
        <f t="shared" si="0"/>
        <v>127</v>
      </c>
      <c r="N109" s="120">
        <f t="shared" si="0"/>
        <v>204.75</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20</v>
      </c>
      <c r="D113" s="119">
        <f>D73</f>
        <v>18</v>
      </c>
      <c r="E113" s="119">
        <f>D73</f>
        <v>18</v>
      </c>
      <c r="F113" s="119"/>
      <c r="G113" s="119">
        <f>E73</f>
        <v>114</v>
      </c>
      <c r="H113" s="119">
        <f>E73</f>
        <v>114</v>
      </c>
      <c r="I113" s="119"/>
      <c r="J113" s="119"/>
      <c r="K113" s="119"/>
      <c r="L113" s="119"/>
      <c r="M113" s="120">
        <f t="shared" si="0"/>
        <v>114</v>
      </c>
      <c r="N113" s="120">
        <f t="shared" si="0"/>
        <v>114</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452</v>
      </c>
      <c r="D117" s="119">
        <f>SUM(D89:D96)</f>
        <v>105</v>
      </c>
      <c r="E117" s="119">
        <f>SUM(E89:E96)</f>
        <v>67</v>
      </c>
      <c r="F117" s="119">
        <f>SUM(F89:F96)</f>
        <v>13</v>
      </c>
      <c r="G117" s="119"/>
      <c r="H117" s="119"/>
      <c r="I117" s="119">
        <f>SUM(G89:G96)</f>
        <v>683</v>
      </c>
      <c r="J117" s="119">
        <f>SUM(H89:H96)</f>
        <v>36</v>
      </c>
      <c r="K117" s="119">
        <f>SUM(I89:I96)</f>
        <v>40</v>
      </c>
      <c r="L117" s="119">
        <f>SUM(J89:J96)</f>
        <v>133</v>
      </c>
      <c r="M117" s="120">
        <f t="shared" ref="M117:N117" si="4">G117+J117</f>
        <v>36</v>
      </c>
      <c r="N117" s="120">
        <f t="shared" si="4"/>
        <v>40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672</v>
      </c>
      <c r="D119" s="124">
        <f t="shared" ref="D119:N119" si="5">D105+D107+D109+D111+D113+D115+D117</f>
        <v>156</v>
      </c>
      <c r="E119" s="124">
        <f t="shared" si="5"/>
        <v>385</v>
      </c>
      <c r="F119" s="124">
        <f t="shared" si="5"/>
        <v>21</v>
      </c>
      <c r="G119" s="124">
        <f t="shared" si="5"/>
        <v>701</v>
      </c>
      <c r="H119" s="124">
        <f t="shared" si="5"/>
        <v>825.69</v>
      </c>
      <c r="I119" s="124">
        <f t="shared" si="5"/>
        <v>683</v>
      </c>
      <c r="J119" s="124">
        <f t="shared" si="5"/>
        <v>85</v>
      </c>
      <c r="K119" s="124">
        <f t="shared" si="5"/>
        <v>141</v>
      </c>
      <c r="L119" s="124">
        <f t="shared" si="5"/>
        <v>823</v>
      </c>
      <c r="M119" s="124">
        <f t="shared" si="5"/>
        <v>786</v>
      </c>
      <c r="N119" s="124">
        <f t="shared" si="5"/>
        <v>966.69</v>
      </c>
    </row>
    <row r="120" spans="1:14" ht="30.75" thickBot="1" x14ac:dyDescent="0.3">
      <c r="A120" s="7"/>
      <c r="H120" s="125" t="s">
        <v>189</v>
      </c>
      <c r="I120" s="126">
        <f>C22</f>
        <v>508</v>
      </c>
    </row>
    <row r="121" spans="1:14" ht="30.75" thickBot="1" x14ac:dyDescent="0.3">
      <c r="A121" s="7"/>
      <c r="H121" s="125" t="s">
        <v>190</v>
      </c>
      <c r="I121" s="127">
        <f>SUM(I119:I120)</f>
        <v>1191</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94" workbookViewId="0">
      <selection activeCell="B89" sqref="B89"/>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338</v>
      </c>
      <c r="C2" s="221"/>
      <c r="D2" s="221"/>
      <c r="E2" s="221"/>
      <c r="F2" s="222"/>
    </row>
    <row r="3" spans="1:11" ht="13.5" customHeight="1" thickBot="1" x14ac:dyDescent="0.35">
      <c r="A3" s="3"/>
      <c r="B3" s="2"/>
      <c r="C3" s="2"/>
    </row>
    <row r="4" spans="1:11" ht="16.5" thickBot="1" x14ac:dyDescent="0.3">
      <c r="A4" s="6" t="s">
        <v>1</v>
      </c>
      <c r="B4" s="217" t="s">
        <v>339</v>
      </c>
      <c r="C4" s="218"/>
      <c r="D4" s="63" t="s">
        <v>2</v>
      </c>
      <c r="E4" s="79">
        <v>42262</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v>2198</v>
      </c>
      <c r="D17" s="4"/>
      <c r="E17" s="4"/>
      <c r="F17" s="4"/>
      <c r="G17" s="4"/>
      <c r="K17"/>
    </row>
    <row r="18" spans="1:12" x14ac:dyDescent="0.25">
      <c r="A18" s="57" t="s">
        <v>152</v>
      </c>
      <c r="B18" s="57"/>
      <c r="C18" s="17"/>
      <c r="D18" s="4"/>
      <c r="E18" s="4"/>
      <c r="F18" s="4"/>
      <c r="G18" s="4"/>
      <c r="K18"/>
    </row>
    <row r="19" spans="1:12" x14ac:dyDescent="0.25">
      <c r="A19" s="56" t="s">
        <v>51</v>
      </c>
      <c r="B19" s="56"/>
      <c r="C19" s="17"/>
      <c r="D19" s="4"/>
      <c r="E19" s="4"/>
      <c r="F19" s="4"/>
      <c r="G19" s="4"/>
      <c r="K19"/>
    </row>
    <row r="20" spans="1:12" x14ac:dyDescent="0.25">
      <c r="A20" s="57" t="s">
        <v>41</v>
      </c>
      <c r="B20" s="57"/>
      <c r="C20" s="17">
        <v>60</v>
      </c>
      <c r="D20" s="4"/>
      <c r="E20" s="4"/>
      <c r="F20" s="4"/>
      <c r="G20" s="4"/>
      <c r="K20"/>
    </row>
    <row r="21" spans="1:12" x14ac:dyDescent="0.25">
      <c r="A21" s="56" t="s">
        <v>49</v>
      </c>
      <c r="B21" s="56"/>
      <c r="C21" s="81">
        <v>68</v>
      </c>
      <c r="D21" s="4"/>
      <c r="E21" s="4"/>
      <c r="F21" s="4"/>
      <c r="G21" s="4"/>
      <c r="K21"/>
    </row>
    <row r="22" spans="1:12" s="11" customFormat="1" x14ac:dyDescent="0.25">
      <c r="A22" s="35"/>
      <c r="B22" s="83" t="s">
        <v>50</v>
      </c>
      <c r="C22" s="82">
        <f>SUM(C17:C21)</f>
        <v>2326</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c r="D26" s="17"/>
      <c r="E26" s="17"/>
      <c r="F26" s="17"/>
      <c r="G26" s="17"/>
      <c r="H26" s="17"/>
      <c r="I26" s="17"/>
      <c r="J26" s="17"/>
      <c r="L26" s="11">
        <f>G26+I26</f>
        <v>0</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v>50</v>
      </c>
      <c r="D30" s="17">
        <v>45</v>
      </c>
      <c r="E30" s="17">
        <v>45</v>
      </c>
      <c r="F30" s="17">
        <v>997</v>
      </c>
      <c r="G30" s="17">
        <v>1003.2</v>
      </c>
      <c r="H30" s="17">
        <v>24</v>
      </c>
      <c r="I30" s="17">
        <v>24</v>
      </c>
      <c r="J30" s="17">
        <v>87</v>
      </c>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v>140</v>
      </c>
      <c r="D54" s="17"/>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v>174</v>
      </c>
      <c r="D62" s="26">
        <v>5</v>
      </c>
      <c r="E62" s="26">
        <v>112</v>
      </c>
      <c r="F62" s="26">
        <v>288.75</v>
      </c>
      <c r="G62" s="26">
        <v>2</v>
      </c>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v>32</v>
      </c>
      <c r="D65" s="26">
        <v>124</v>
      </c>
      <c r="E65" s="26">
        <v>9</v>
      </c>
      <c r="F65" s="26">
        <v>20</v>
      </c>
      <c r="G65" s="26">
        <v>2</v>
      </c>
      <c r="H65" s="100">
        <v>9</v>
      </c>
      <c r="I65" s="100">
        <v>100</v>
      </c>
    </row>
    <row r="66" spans="1:11" ht="31.5" customHeight="1" x14ac:dyDescent="0.25">
      <c r="A66" s="226" t="s">
        <v>160</v>
      </c>
      <c r="B66" s="227"/>
      <c r="C66" s="227"/>
      <c r="D66" s="228"/>
      <c r="E66" s="26"/>
      <c r="F66" s="26"/>
      <c r="G66" s="99"/>
      <c r="H66" s="101"/>
      <c r="I66" s="102"/>
    </row>
    <row r="67" spans="1:11" ht="50.25" customHeight="1" x14ac:dyDescent="0.25">
      <c r="A67" s="229" t="s">
        <v>165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v>16</v>
      </c>
      <c r="D70" s="26">
        <v>5</v>
      </c>
      <c r="E70" s="17">
        <v>4</v>
      </c>
      <c r="F70" s="17">
        <v>4</v>
      </c>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v>30</v>
      </c>
      <c r="D73" s="17">
        <v>30</v>
      </c>
      <c r="E73" s="17">
        <v>180</v>
      </c>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50</v>
      </c>
      <c r="D98" s="115">
        <f>SUM(D26:D31)</f>
        <v>45</v>
      </c>
      <c r="E98" s="115">
        <f>SUM(E26:E31)</f>
        <v>45</v>
      </c>
      <c r="F98" s="115"/>
      <c r="G98" s="115">
        <f>SUM(F26:F31)</f>
        <v>997</v>
      </c>
      <c r="H98" s="115">
        <f>SUM(G26:G31)</f>
        <v>1003.2</v>
      </c>
      <c r="I98" s="115"/>
      <c r="J98" s="115">
        <f>SUM(H26:H31)</f>
        <v>24</v>
      </c>
      <c r="K98" s="115">
        <f>SUM(I26:I31)</f>
        <v>24</v>
      </c>
      <c r="L98" s="115">
        <f>SUM(J26:J31)</f>
        <v>87</v>
      </c>
      <c r="M98" s="116">
        <f>G98+J98</f>
        <v>1021</v>
      </c>
      <c r="N98" s="116">
        <f>H98+K98</f>
        <v>1027.2</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50</v>
      </c>
      <c r="D100" s="115">
        <f t="shared" ref="D100:L100" si="1">SUM(D98:D99)</f>
        <v>45</v>
      </c>
      <c r="E100" s="115">
        <f t="shared" si="1"/>
        <v>45</v>
      </c>
      <c r="F100" s="115"/>
      <c r="G100" s="115">
        <f t="shared" si="1"/>
        <v>997</v>
      </c>
      <c r="H100" s="115">
        <f t="shared" si="1"/>
        <v>1003.2</v>
      </c>
      <c r="I100" s="115"/>
      <c r="J100" s="115">
        <f t="shared" si="1"/>
        <v>24</v>
      </c>
      <c r="K100" s="115">
        <f t="shared" si="1"/>
        <v>24</v>
      </c>
      <c r="L100" s="115">
        <f t="shared" si="1"/>
        <v>87</v>
      </c>
      <c r="M100" s="116">
        <f t="shared" si="0"/>
        <v>1021</v>
      </c>
      <c r="N100" s="116">
        <f t="shared" si="0"/>
        <v>1027.2</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140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190</v>
      </c>
      <c r="D105" s="119">
        <f t="shared" ref="D105:L105" si="2">SUM(D100:D104)</f>
        <v>45</v>
      </c>
      <c r="E105" s="119">
        <f t="shared" si="2"/>
        <v>45</v>
      </c>
      <c r="F105" s="119">
        <f t="shared" si="2"/>
        <v>0</v>
      </c>
      <c r="G105" s="119">
        <f t="shared" si="2"/>
        <v>997</v>
      </c>
      <c r="H105" s="119">
        <f t="shared" si="2"/>
        <v>1003.2</v>
      </c>
      <c r="I105" s="119"/>
      <c r="J105" s="119">
        <f t="shared" si="2"/>
        <v>24</v>
      </c>
      <c r="K105" s="119">
        <f t="shared" si="2"/>
        <v>24</v>
      </c>
      <c r="L105" s="119">
        <f t="shared" si="2"/>
        <v>87</v>
      </c>
      <c r="M105" s="120">
        <f t="shared" si="0"/>
        <v>1021</v>
      </c>
      <c r="N105" s="120">
        <f t="shared" si="0"/>
        <v>1027.2</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190</v>
      </c>
      <c r="D109" s="119"/>
      <c r="E109" s="119">
        <f>C65</f>
        <v>32</v>
      </c>
      <c r="F109" s="119">
        <f>D62+D70</f>
        <v>10</v>
      </c>
      <c r="G109" s="119">
        <f>E62+H65</f>
        <v>121</v>
      </c>
      <c r="H109" s="119">
        <f>F62+I65</f>
        <v>388.75</v>
      </c>
      <c r="I109" s="119"/>
      <c r="J109" s="119">
        <f>E65+E70</f>
        <v>13</v>
      </c>
      <c r="K109" s="119">
        <f>F65+G65+F70</f>
        <v>26</v>
      </c>
      <c r="L109" s="119">
        <f>D65</f>
        <v>124</v>
      </c>
      <c r="M109" s="120">
        <f t="shared" si="0"/>
        <v>134</v>
      </c>
      <c r="N109" s="120">
        <f t="shared" si="0"/>
        <v>414.75</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30</v>
      </c>
      <c r="D113" s="119">
        <f>D73</f>
        <v>30</v>
      </c>
      <c r="E113" s="119">
        <f>D73</f>
        <v>30</v>
      </c>
      <c r="F113" s="119"/>
      <c r="G113" s="119">
        <f>E73</f>
        <v>180</v>
      </c>
      <c r="H113" s="119">
        <f>E73</f>
        <v>180</v>
      </c>
      <c r="I113" s="119"/>
      <c r="J113" s="119"/>
      <c r="K113" s="119"/>
      <c r="L113" s="119"/>
      <c r="M113" s="120">
        <f t="shared" si="0"/>
        <v>180</v>
      </c>
      <c r="N113" s="120">
        <f t="shared" si="0"/>
        <v>180</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410</v>
      </c>
      <c r="D119" s="124">
        <f t="shared" ref="D119:N119" si="5">D105+D107+D109+D111+D113+D115+D117</f>
        <v>75</v>
      </c>
      <c r="E119" s="124">
        <f t="shared" si="5"/>
        <v>107</v>
      </c>
      <c r="F119" s="124">
        <f t="shared" si="5"/>
        <v>10</v>
      </c>
      <c r="G119" s="124">
        <f t="shared" si="5"/>
        <v>1298</v>
      </c>
      <c r="H119" s="124">
        <f t="shared" si="5"/>
        <v>1571.95</v>
      </c>
      <c r="I119" s="124">
        <f t="shared" si="5"/>
        <v>0</v>
      </c>
      <c r="J119" s="124">
        <f t="shared" si="5"/>
        <v>37</v>
      </c>
      <c r="K119" s="124">
        <f t="shared" si="5"/>
        <v>50</v>
      </c>
      <c r="L119" s="124">
        <f t="shared" si="5"/>
        <v>211</v>
      </c>
      <c r="M119" s="124">
        <f t="shared" si="5"/>
        <v>1335</v>
      </c>
      <c r="N119" s="124">
        <f t="shared" si="5"/>
        <v>1621.95</v>
      </c>
    </row>
    <row r="120" spans="1:14" ht="30.75" thickBot="1" x14ac:dyDescent="0.3">
      <c r="A120" s="7"/>
      <c r="H120" s="125" t="s">
        <v>189</v>
      </c>
      <c r="I120" s="126">
        <f>C22</f>
        <v>2326</v>
      </c>
    </row>
    <row r="121" spans="1:14" ht="30.75" thickBot="1" x14ac:dyDescent="0.3">
      <c r="A121" s="7"/>
      <c r="H121" s="125" t="s">
        <v>190</v>
      </c>
      <c r="I121" s="127">
        <f>SUM(I119:I120)</f>
        <v>2326</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52" workbookViewId="0">
      <selection activeCell="B89" sqref="B89"/>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340</v>
      </c>
      <c r="C2" s="221"/>
      <c r="D2" s="221"/>
      <c r="E2" s="221"/>
      <c r="F2" s="222"/>
    </row>
    <row r="3" spans="1:11" ht="13.5" customHeight="1" thickBot="1" x14ac:dyDescent="0.35">
      <c r="A3" s="3"/>
      <c r="B3" s="2"/>
      <c r="C3" s="2"/>
    </row>
    <row r="4" spans="1:11" ht="32.25" thickBot="1" x14ac:dyDescent="0.3">
      <c r="A4" s="6" t="s">
        <v>1</v>
      </c>
      <c r="B4" s="217" t="s">
        <v>341</v>
      </c>
      <c r="C4" s="218"/>
      <c r="D4" s="63" t="s">
        <v>2</v>
      </c>
      <c r="E4" s="79" t="s">
        <v>88</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v>0</v>
      </c>
      <c r="D17" s="4"/>
      <c r="E17" s="4"/>
      <c r="F17" s="4"/>
      <c r="G17" s="4"/>
      <c r="K17"/>
    </row>
    <row r="18" spans="1:12" x14ac:dyDescent="0.25">
      <c r="A18" s="57" t="s">
        <v>152</v>
      </c>
      <c r="B18" s="57"/>
      <c r="C18" s="17">
        <v>200</v>
      </c>
      <c r="D18" s="4"/>
      <c r="E18" s="4"/>
      <c r="F18" s="4"/>
      <c r="G18" s="4"/>
      <c r="K18"/>
    </row>
    <row r="19" spans="1:12" x14ac:dyDescent="0.25">
      <c r="A19" s="56" t="s">
        <v>51</v>
      </c>
      <c r="B19" s="56"/>
      <c r="C19" s="17">
        <v>84</v>
      </c>
      <c r="D19" s="4"/>
      <c r="E19" s="4"/>
      <c r="F19" s="4"/>
      <c r="G19" s="4"/>
      <c r="K19"/>
    </row>
    <row r="20" spans="1:12" x14ac:dyDescent="0.25">
      <c r="A20" s="57" t="s">
        <v>41</v>
      </c>
      <c r="B20" s="57"/>
      <c r="C20" s="17">
        <v>0</v>
      </c>
      <c r="D20" s="4"/>
      <c r="E20" s="4"/>
      <c r="F20" s="4"/>
      <c r="G20" s="4"/>
      <c r="K20"/>
    </row>
    <row r="21" spans="1:12" x14ac:dyDescent="0.25">
      <c r="A21" s="56" t="s">
        <v>342</v>
      </c>
      <c r="B21" s="56"/>
      <c r="C21" s="81">
        <v>20</v>
      </c>
      <c r="D21" s="4"/>
      <c r="E21" s="4"/>
      <c r="F21" s="4"/>
      <c r="G21" s="4"/>
      <c r="K21"/>
    </row>
    <row r="22" spans="1:12" s="11" customFormat="1" x14ac:dyDescent="0.25">
      <c r="A22" s="35"/>
      <c r="B22" s="83" t="s">
        <v>50</v>
      </c>
      <c r="C22" s="82">
        <f>SUM(C17:C21)</f>
        <v>304</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v>37</v>
      </c>
      <c r="D26" s="17">
        <v>31</v>
      </c>
      <c r="E26" s="17">
        <v>32</v>
      </c>
      <c r="F26" s="17">
        <v>748</v>
      </c>
      <c r="G26" s="17">
        <v>748</v>
      </c>
      <c r="H26" s="17">
        <v>25</v>
      </c>
      <c r="I26" s="17">
        <v>25</v>
      </c>
      <c r="J26" s="17">
        <v>123</v>
      </c>
      <c r="L26" s="11">
        <f>G26+I26</f>
        <v>773</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343</v>
      </c>
      <c r="B44" s="24"/>
      <c r="C44" s="17">
        <v>498</v>
      </c>
      <c r="D44" s="26">
        <v>498</v>
      </c>
      <c r="E44" s="26">
        <v>498</v>
      </c>
      <c r="F44" s="26">
        <v>996</v>
      </c>
      <c r="G44" s="26">
        <v>498</v>
      </c>
      <c r="H44" s="26">
        <v>0</v>
      </c>
      <c r="I44" s="26">
        <v>0</v>
      </c>
      <c r="J44" s="26">
        <v>0</v>
      </c>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v>7</v>
      </c>
      <c r="D50" s="17">
        <v>7</v>
      </c>
      <c r="E50" s="17">
        <v>7</v>
      </c>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c r="D54" s="17"/>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v>148</v>
      </c>
      <c r="D62" s="26">
        <v>2</v>
      </c>
      <c r="E62" s="26">
        <v>54</v>
      </c>
      <c r="F62" s="26">
        <v>261.5</v>
      </c>
      <c r="G62" s="26">
        <v>1</v>
      </c>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v>30</v>
      </c>
      <c r="D65" s="26">
        <v>75</v>
      </c>
      <c r="E65" s="26">
        <v>17</v>
      </c>
      <c r="F65" s="26">
        <v>15</v>
      </c>
      <c r="G65" s="26">
        <v>2</v>
      </c>
      <c r="H65" s="100">
        <v>245</v>
      </c>
      <c r="I65" s="100">
        <v>45</v>
      </c>
    </row>
    <row r="66" spans="1:11" ht="31.5" customHeight="1" x14ac:dyDescent="0.25">
      <c r="A66" s="226" t="s">
        <v>160</v>
      </c>
      <c r="B66" s="227"/>
      <c r="C66" s="227"/>
      <c r="D66" s="228"/>
      <c r="E66" s="26"/>
      <c r="F66" s="26"/>
      <c r="G66" s="99"/>
      <c r="H66" s="101"/>
      <c r="I66" s="102"/>
    </row>
    <row r="67" spans="1:11" ht="50.25" customHeight="1" x14ac:dyDescent="0.25">
      <c r="A67" s="229" t="s">
        <v>165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c r="D70" s="26"/>
      <c r="E70" s="17"/>
      <c r="F70" s="17"/>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c r="D73" s="17"/>
      <c r="E73" s="17"/>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v>512</v>
      </c>
      <c r="D76" s="130">
        <v>1333</v>
      </c>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344</v>
      </c>
      <c r="B89" s="57"/>
      <c r="C89" s="26">
        <v>75</v>
      </c>
      <c r="D89" s="26"/>
      <c r="E89" s="26"/>
      <c r="F89" s="26">
        <v>3</v>
      </c>
      <c r="G89" s="26">
        <v>100</v>
      </c>
      <c r="H89" s="26"/>
      <c r="I89" s="26"/>
      <c r="J89" s="26"/>
    </row>
    <row r="90" spans="1:12" x14ac:dyDescent="0.25">
      <c r="A90" s="56" t="s">
        <v>345</v>
      </c>
      <c r="B90" s="95"/>
      <c r="C90" s="26"/>
      <c r="D90" s="26"/>
      <c r="E90" s="26"/>
      <c r="F90" s="26">
        <v>65</v>
      </c>
      <c r="G90" s="26">
        <v>700</v>
      </c>
      <c r="H90" s="26"/>
      <c r="I90" s="26"/>
      <c r="J90" s="26"/>
    </row>
    <row r="91" spans="1:12" x14ac:dyDescent="0.25">
      <c r="A91" s="57" t="s">
        <v>346</v>
      </c>
      <c r="B91" s="97"/>
      <c r="C91" s="26">
        <v>185</v>
      </c>
      <c r="D91" s="26"/>
      <c r="E91" s="26"/>
      <c r="F91" s="26"/>
      <c r="G91" s="26"/>
      <c r="H91" s="26"/>
      <c r="I91" s="26"/>
      <c r="J91" s="26"/>
    </row>
    <row r="92" spans="1:12" x14ac:dyDescent="0.25">
      <c r="A92" s="56" t="s">
        <v>347</v>
      </c>
      <c r="B92" s="95"/>
      <c r="C92" s="26">
        <v>100</v>
      </c>
      <c r="D92" s="26"/>
      <c r="E92" s="26"/>
      <c r="F92" s="26"/>
      <c r="G92" s="26"/>
      <c r="H92" s="26"/>
      <c r="I92" s="26"/>
      <c r="J92" s="26"/>
    </row>
    <row r="93" spans="1:12" x14ac:dyDescent="0.25">
      <c r="A93" s="57" t="s">
        <v>348</v>
      </c>
      <c r="B93" s="97"/>
      <c r="C93" s="26">
        <v>20</v>
      </c>
      <c r="D93" s="26"/>
      <c r="E93" s="26"/>
      <c r="F93" s="26"/>
      <c r="G93" s="26"/>
      <c r="H93" s="26"/>
      <c r="I93" s="26"/>
      <c r="J93" s="26"/>
    </row>
    <row r="94" spans="1:12" x14ac:dyDescent="0.25">
      <c r="A94" s="56" t="s">
        <v>349</v>
      </c>
      <c r="B94" s="95"/>
      <c r="C94" s="26">
        <v>275</v>
      </c>
      <c r="D94" s="26">
        <v>200</v>
      </c>
      <c r="E94" s="26"/>
      <c r="F94" s="26"/>
      <c r="G94" s="26">
        <v>300</v>
      </c>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37</v>
      </c>
      <c r="D98" s="115">
        <f>SUM(D26:D31)</f>
        <v>31</v>
      </c>
      <c r="E98" s="115">
        <f>SUM(E26:E31)</f>
        <v>32</v>
      </c>
      <c r="F98" s="115"/>
      <c r="G98" s="115">
        <f>SUM(F26:F31)</f>
        <v>748</v>
      </c>
      <c r="H98" s="115">
        <f>SUM(G26:G31)</f>
        <v>748</v>
      </c>
      <c r="I98" s="115"/>
      <c r="J98" s="115">
        <f>SUM(H26:H31)</f>
        <v>25</v>
      </c>
      <c r="K98" s="115">
        <f>SUM(I26:I31)</f>
        <v>25</v>
      </c>
      <c r="L98" s="115">
        <f>SUM(J26:J31)</f>
        <v>123</v>
      </c>
      <c r="M98" s="116">
        <f>G98+J98</f>
        <v>773</v>
      </c>
      <c r="N98" s="116">
        <f>H98+K98</f>
        <v>773</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37</v>
      </c>
      <c r="D100" s="115">
        <f t="shared" ref="D100:L100" si="1">SUM(D98:D99)</f>
        <v>31</v>
      </c>
      <c r="E100" s="115">
        <f t="shared" si="1"/>
        <v>32</v>
      </c>
      <c r="F100" s="115"/>
      <c r="G100" s="115">
        <f t="shared" si="1"/>
        <v>748</v>
      </c>
      <c r="H100" s="115">
        <f t="shared" si="1"/>
        <v>748</v>
      </c>
      <c r="I100" s="115"/>
      <c r="J100" s="115">
        <f t="shared" si="1"/>
        <v>25</v>
      </c>
      <c r="K100" s="115">
        <f t="shared" si="1"/>
        <v>25</v>
      </c>
      <c r="L100" s="115">
        <f t="shared" si="1"/>
        <v>123</v>
      </c>
      <c r="M100" s="116">
        <f t="shared" si="0"/>
        <v>773</v>
      </c>
      <c r="N100" s="116">
        <f t="shared" si="0"/>
        <v>773</v>
      </c>
    </row>
    <row r="101" spans="1:14" x14ac:dyDescent="0.25">
      <c r="A101" s="117" t="s">
        <v>177</v>
      </c>
      <c r="C101" s="115">
        <f>C50</f>
        <v>7</v>
      </c>
      <c r="D101" s="115">
        <f>D50</f>
        <v>7</v>
      </c>
      <c r="E101" s="115">
        <f>E50</f>
        <v>7</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498</v>
      </c>
      <c r="D102" s="115">
        <f>SUM(D37:D44)</f>
        <v>498</v>
      </c>
      <c r="E102" s="115">
        <f>SUM(E37:E44)</f>
        <v>498</v>
      </c>
      <c r="F102" s="115"/>
      <c r="G102" s="115">
        <f>SUM(F37:F44)</f>
        <v>996</v>
      </c>
      <c r="H102" s="115">
        <f>SUM(G37:G44)</f>
        <v>498</v>
      </c>
      <c r="I102" s="115"/>
      <c r="J102" s="115">
        <f>SUM(H37:H44)</f>
        <v>0</v>
      </c>
      <c r="K102" s="115">
        <f>SUM(I37:I44)</f>
        <v>0</v>
      </c>
      <c r="L102" s="115">
        <f>SUM(J37:J44)</f>
        <v>0</v>
      </c>
      <c r="M102" s="116">
        <f t="shared" si="0"/>
        <v>996</v>
      </c>
      <c r="N102" s="116">
        <f t="shared" si="0"/>
        <v>498</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542</v>
      </c>
      <c r="D105" s="119">
        <f t="shared" ref="D105:L105" si="2">SUM(D100:D104)</f>
        <v>536</v>
      </c>
      <c r="E105" s="119">
        <f t="shared" si="2"/>
        <v>537</v>
      </c>
      <c r="F105" s="119">
        <f t="shared" si="2"/>
        <v>0</v>
      </c>
      <c r="G105" s="119">
        <f t="shared" si="2"/>
        <v>1744</v>
      </c>
      <c r="H105" s="119">
        <f t="shared" si="2"/>
        <v>1246</v>
      </c>
      <c r="I105" s="119"/>
      <c r="J105" s="119">
        <f t="shared" si="2"/>
        <v>25</v>
      </c>
      <c r="K105" s="119">
        <f t="shared" si="2"/>
        <v>25</v>
      </c>
      <c r="L105" s="119">
        <f t="shared" si="2"/>
        <v>123</v>
      </c>
      <c r="M105" s="120">
        <f t="shared" si="0"/>
        <v>1769</v>
      </c>
      <c r="N105" s="120">
        <f t="shared" si="0"/>
        <v>1271</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148</v>
      </c>
      <c r="D109" s="119"/>
      <c r="E109" s="119">
        <f>C65</f>
        <v>30</v>
      </c>
      <c r="F109" s="119">
        <f>D62+D70</f>
        <v>2</v>
      </c>
      <c r="G109" s="119">
        <f>E62+H65</f>
        <v>299</v>
      </c>
      <c r="H109" s="119">
        <f>F62+I65</f>
        <v>306.5</v>
      </c>
      <c r="I109" s="119"/>
      <c r="J109" s="119">
        <f>E65+E70</f>
        <v>17</v>
      </c>
      <c r="K109" s="119">
        <f>F65+G65+F70</f>
        <v>17</v>
      </c>
      <c r="L109" s="119">
        <f>D65</f>
        <v>75</v>
      </c>
      <c r="M109" s="120">
        <f t="shared" si="0"/>
        <v>316</v>
      </c>
      <c r="N109" s="120">
        <f t="shared" si="0"/>
        <v>323.5</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512</v>
      </c>
      <c r="D111" s="119">
        <f>D79+C76</f>
        <v>512</v>
      </c>
      <c r="E111" s="119">
        <f>E79+C76</f>
        <v>512</v>
      </c>
      <c r="F111" s="119"/>
      <c r="G111" s="119">
        <f>F79</f>
        <v>0</v>
      </c>
      <c r="H111" s="119">
        <f>G79</f>
        <v>0</v>
      </c>
      <c r="I111" s="119">
        <f>D76+D82</f>
        <v>1333</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0</v>
      </c>
      <c r="D113" s="119">
        <f>D73</f>
        <v>0</v>
      </c>
      <c r="E113" s="119">
        <f>D73</f>
        <v>0</v>
      </c>
      <c r="F113" s="119"/>
      <c r="G113" s="119">
        <f>E73</f>
        <v>0</v>
      </c>
      <c r="H113" s="119">
        <f>E73</f>
        <v>0</v>
      </c>
      <c r="I113" s="119"/>
      <c r="J113" s="119"/>
      <c r="K113" s="119"/>
      <c r="L113" s="119"/>
      <c r="M113" s="120">
        <f t="shared" si="0"/>
        <v>0</v>
      </c>
      <c r="N113" s="120">
        <f t="shared" si="0"/>
        <v>0</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655</v>
      </c>
      <c r="D117" s="119">
        <f>SUM(D89:D96)</f>
        <v>200</v>
      </c>
      <c r="E117" s="119">
        <f>SUM(E89:E96)</f>
        <v>0</v>
      </c>
      <c r="F117" s="119">
        <f>SUM(F89:F96)</f>
        <v>68</v>
      </c>
      <c r="G117" s="119"/>
      <c r="H117" s="119"/>
      <c r="I117" s="119">
        <f>SUM(G89:G96)</f>
        <v>1100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1857</v>
      </c>
      <c r="D119" s="124">
        <f t="shared" ref="D119:N119" si="5">D105+D107+D109+D111+D113+D115+D117</f>
        <v>1248</v>
      </c>
      <c r="E119" s="124">
        <f t="shared" si="5"/>
        <v>1079</v>
      </c>
      <c r="F119" s="124">
        <f t="shared" si="5"/>
        <v>70</v>
      </c>
      <c r="G119" s="124">
        <f t="shared" si="5"/>
        <v>2043</v>
      </c>
      <c r="H119" s="124">
        <f t="shared" si="5"/>
        <v>1552.5</v>
      </c>
      <c r="I119" s="124">
        <f t="shared" si="5"/>
        <v>2433</v>
      </c>
      <c r="J119" s="124">
        <f t="shared" si="5"/>
        <v>42</v>
      </c>
      <c r="K119" s="124">
        <f t="shared" si="5"/>
        <v>42</v>
      </c>
      <c r="L119" s="124">
        <f t="shared" si="5"/>
        <v>198</v>
      </c>
      <c r="M119" s="124">
        <f t="shared" si="5"/>
        <v>2085</v>
      </c>
      <c r="N119" s="124">
        <f t="shared" si="5"/>
        <v>1594.5</v>
      </c>
    </row>
    <row r="120" spans="1:14" ht="30.75" thickBot="1" x14ac:dyDescent="0.3">
      <c r="A120" s="7"/>
      <c r="H120" s="125" t="s">
        <v>189</v>
      </c>
      <c r="I120" s="126">
        <f>C22</f>
        <v>304</v>
      </c>
    </row>
    <row r="121" spans="1:14" ht="30.75" thickBot="1" x14ac:dyDescent="0.3">
      <c r="A121" s="7"/>
      <c r="H121" s="125" t="s">
        <v>190</v>
      </c>
      <c r="I121" s="127">
        <f>SUM(I119:I120)</f>
        <v>2737</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66:D66"/>
    <mergeCell ref="A67:D67"/>
    <mergeCell ref="A87:A88"/>
    <mergeCell ref="A1:I1"/>
    <mergeCell ref="B2:F2"/>
    <mergeCell ref="B4:C4"/>
    <mergeCell ref="A6:J6"/>
  </mergeCells>
  <pageMargins left="0.7" right="0.7" top="0.75" bottom="0.75" header="0.3" footer="0.3"/>
  <pageSetup scale="51"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100" workbookViewId="0">
      <selection activeCell="B89" sqref="B89"/>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350</v>
      </c>
      <c r="C2" s="221"/>
      <c r="D2" s="221"/>
      <c r="E2" s="221"/>
      <c r="F2" s="222"/>
    </row>
    <row r="3" spans="1:11" ht="13.5" customHeight="1" thickBot="1" x14ac:dyDescent="0.35">
      <c r="A3" s="3"/>
      <c r="B3" s="2"/>
      <c r="C3" s="2"/>
    </row>
    <row r="4" spans="1:11" ht="16.5" thickBot="1" x14ac:dyDescent="0.3">
      <c r="A4" s="6" t="s">
        <v>1</v>
      </c>
      <c r="B4" s="217" t="s">
        <v>351</v>
      </c>
      <c r="C4" s="218"/>
      <c r="D4" s="63" t="s">
        <v>2</v>
      </c>
      <c r="E4" s="79">
        <v>42284</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c r="D17" s="4"/>
      <c r="E17" s="4"/>
      <c r="F17" s="4"/>
      <c r="G17" s="4"/>
      <c r="K17"/>
    </row>
    <row r="18" spans="1:12" x14ac:dyDescent="0.25">
      <c r="A18" s="57" t="s">
        <v>152</v>
      </c>
      <c r="B18" s="57"/>
      <c r="C18" s="17">
        <v>600</v>
      </c>
      <c r="D18" s="4"/>
      <c r="E18" s="4"/>
      <c r="F18" s="4"/>
      <c r="G18" s="4"/>
      <c r="K18"/>
    </row>
    <row r="19" spans="1:12" x14ac:dyDescent="0.25">
      <c r="A19" s="56" t="s">
        <v>51</v>
      </c>
      <c r="B19" s="56"/>
      <c r="C19" s="17">
        <v>7000</v>
      </c>
      <c r="D19" s="4"/>
      <c r="E19" s="4"/>
      <c r="F19" s="4"/>
      <c r="G19" s="4"/>
      <c r="K19"/>
    </row>
    <row r="20" spans="1:12" x14ac:dyDescent="0.25">
      <c r="A20" s="57" t="s">
        <v>41</v>
      </c>
      <c r="B20" s="57"/>
      <c r="C20" s="17"/>
      <c r="D20" s="4"/>
      <c r="E20" s="4"/>
      <c r="F20" s="4"/>
      <c r="G20" s="4"/>
      <c r="K20"/>
    </row>
    <row r="21" spans="1:12" x14ac:dyDescent="0.25">
      <c r="A21" s="56" t="s">
        <v>49</v>
      </c>
      <c r="B21" s="56"/>
      <c r="C21" s="81"/>
      <c r="D21" s="4"/>
      <c r="E21" s="4"/>
      <c r="F21" s="4"/>
      <c r="G21" s="4"/>
      <c r="K21"/>
    </row>
    <row r="22" spans="1:12" s="11" customFormat="1" x14ac:dyDescent="0.25">
      <c r="A22" s="35"/>
      <c r="B22" s="83" t="s">
        <v>50</v>
      </c>
      <c r="C22" s="82">
        <f>SUM(C17:C21)</f>
        <v>7600</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v>56</v>
      </c>
      <c r="D26" s="17">
        <v>46</v>
      </c>
      <c r="E26" s="17">
        <v>46</v>
      </c>
      <c r="F26" s="17">
        <v>1016</v>
      </c>
      <c r="G26" s="17">
        <v>1140</v>
      </c>
      <c r="H26" s="17">
        <v>24</v>
      </c>
      <c r="I26" s="17">
        <v>48</v>
      </c>
      <c r="J26" s="17">
        <v>147</v>
      </c>
      <c r="L26" s="11">
        <f>G26+I26</f>
        <v>1188</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c r="D54" s="17"/>
      <c r="K54"/>
    </row>
    <row r="55" spans="1:13" ht="39" x14ac:dyDescent="0.25">
      <c r="A55" s="7"/>
      <c r="B55" s="58" t="s">
        <v>7</v>
      </c>
      <c r="C55" s="60" t="s">
        <v>62</v>
      </c>
      <c r="D55" s="60" t="s">
        <v>25</v>
      </c>
    </row>
    <row r="56" spans="1:13" x14ac:dyDescent="0.25">
      <c r="A56" s="15" t="s">
        <v>127</v>
      </c>
      <c r="B56" s="58" t="s">
        <v>8</v>
      </c>
      <c r="C56" s="61" t="s">
        <v>43</v>
      </c>
      <c r="D56" s="61" t="s">
        <v>4</v>
      </c>
      <c r="L56">
        <f>SUM(C57:C59)</f>
        <v>40</v>
      </c>
      <c r="M56">
        <f>SUM(D57:D59)</f>
        <v>2</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v>40</v>
      </c>
      <c r="D59" s="26">
        <v>2</v>
      </c>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v>968</v>
      </c>
      <c r="D62" s="26">
        <v>14</v>
      </c>
      <c r="E62" s="26">
        <v>530</v>
      </c>
      <c r="F62" s="26">
        <v>1476.25</v>
      </c>
      <c r="G62" s="26">
        <v>1</v>
      </c>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v>229</v>
      </c>
      <c r="D65" s="26">
        <v>725</v>
      </c>
      <c r="E65" s="26">
        <v>33</v>
      </c>
      <c r="F65" s="26">
        <v>47.5</v>
      </c>
      <c r="G65" s="26">
        <v>7.5</v>
      </c>
      <c r="H65" s="100"/>
      <c r="I65" s="100"/>
    </row>
    <row r="66" spans="1:11" ht="31.5" customHeight="1" x14ac:dyDescent="0.25">
      <c r="A66" s="226" t="s">
        <v>160</v>
      </c>
      <c r="B66" s="227"/>
      <c r="C66" s="227"/>
      <c r="D66" s="228"/>
      <c r="E66" s="26"/>
      <c r="F66" s="26"/>
      <c r="G66" s="99"/>
      <c r="H66" s="101"/>
      <c r="I66" s="102"/>
    </row>
    <row r="67" spans="1:11" ht="50.25" customHeight="1" x14ac:dyDescent="0.25">
      <c r="A67" s="229" t="s">
        <v>165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c r="D70" s="26"/>
      <c r="E70" s="17"/>
      <c r="F70" s="17"/>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c r="D73" s="17"/>
      <c r="E73" s="17"/>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56</v>
      </c>
      <c r="D98" s="115">
        <f>SUM(D26:D31)</f>
        <v>46</v>
      </c>
      <c r="E98" s="115">
        <f>SUM(E26:E31)</f>
        <v>46</v>
      </c>
      <c r="F98" s="115"/>
      <c r="G98" s="115">
        <f>SUM(F26:F31)</f>
        <v>1016</v>
      </c>
      <c r="H98" s="115">
        <f>SUM(G26:G31)</f>
        <v>1140</v>
      </c>
      <c r="I98" s="115"/>
      <c r="J98" s="115">
        <f>SUM(H26:H31)</f>
        <v>24</v>
      </c>
      <c r="K98" s="115">
        <f>SUM(I26:I31)</f>
        <v>48</v>
      </c>
      <c r="L98" s="115">
        <f>SUM(J26:J31)</f>
        <v>147</v>
      </c>
      <c r="M98" s="116">
        <f>G98+J98</f>
        <v>1040</v>
      </c>
      <c r="N98" s="116">
        <f>H98+K98</f>
        <v>1188</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56</v>
      </c>
      <c r="D100" s="115">
        <f t="shared" ref="D100:L100" si="1">SUM(D98:D99)</f>
        <v>46</v>
      </c>
      <c r="E100" s="115">
        <f t="shared" si="1"/>
        <v>46</v>
      </c>
      <c r="F100" s="115"/>
      <c r="G100" s="115">
        <f t="shared" si="1"/>
        <v>1016</v>
      </c>
      <c r="H100" s="115">
        <f t="shared" si="1"/>
        <v>1140</v>
      </c>
      <c r="I100" s="115"/>
      <c r="J100" s="115">
        <f t="shared" si="1"/>
        <v>24</v>
      </c>
      <c r="K100" s="115">
        <f t="shared" si="1"/>
        <v>48</v>
      </c>
      <c r="L100" s="115">
        <f t="shared" si="1"/>
        <v>147</v>
      </c>
      <c r="M100" s="116">
        <f t="shared" si="0"/>
        <v>1040</v>
      </c>
      <c r="N100" s="116">
        <f t="shared" si="0"/>
        <v>1188</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56</v>
      </c>
      <c r="D105" s="119">
        <f t="shared" ref="D105:L105" si="2">SUM(D100:D104)</f>
        <v>46</v>
      </c>
      <c r="E105" s="119">
        <f t="shared" si="2"/>
        <v>46</v>
      </c>
      <c r="F105" s="119">
        <f t="shared" si="2"/>
        <v>0</v>
      </c>
      <c r="G105" s="119">
        <f t="shared" si="2"/>
        <v>1016</v>
      </c>
      <c r="H105" s="119">
        <f t="shared" si="2"/>
        <v>1140</v>
      </c>
      <c r="I105" s="119"/>
      <c r="J105" s="119">
        <f t="shared" si="2"/>
        <v>24</v>
      </c>
      <c r="K105" s="119">
        <f t="shared" si="2"/>
        <v>48</v>
      </c>
      <c r="L105" s="119">
        <f t="shared" si="2"/>
        <v>147</v>
      </c>
      <c r="M105" s="120">
        <f t="shared" si="0"/>
        <v>1040</v>
      </c>
      <c r="N105" s="120">
        <f t="shared" si="0"/>
        <v>1188</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40</v>
      </c>
      <c r="D107" s="119"/>
      <c r="E107" s="119"/>
      <c r="F107" s="119">
        <f>SUM(D57:D59)</f>
        <v>2</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968</v>
      </c>
      <c r="D109" s="119"/>
      <c r="E109" s="119">
        <f>C65</f>
        <v>229</v>
      </c>
      <c r="F109" s="119">
        <f>D62+D70</f>
        <v>14</v>
      </c>
      <c r="G109" s="119">
        <f>E62+H65</f>
        <v>530</v>
      </c>
      <c r="H109" s="119">
        <f>F62+I65</f>
        <v>1476.25</v>
      </c>
      <c r="I109" s="119"/>
      <c r="J109" s="119">
        <f>E65+E70</f>
        <v>33</v>
      </c>
      <c r="K109" s="119">
        <f>F65+G65+F70</f>
        <v>55</v>
      </c>
      <c r="L109" s="119">
        <f>D65</f>
        <v>725</v>
      </c>
      <c r="M109" s="120">
        <f t="shared" si="0"/>
        <v>563</v>
      </c>
      <c r="N109" s="120">
        <f t="shared" si="0"/>
        <v>1531.25</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0</v>
      </c>
      <c r="D113" s="119">
        <f>D73</f>
        <v>0</v>
      </c>
      <c r="E113" s="119">
        <f>D73</f>
        <v>0</v>
      </c>
      <c r="F113" s="119"/>
      <c r="G113" s="119">
        <f>E73</f>
        <v>0</v>
      </c>
      <c r="H113" s="119">
        <f>E73</f>
        <v>0</v>
      </c>
      <c r="I113" s="119"/>
      <c r="J113" s="119"/>
      <c r="K113" s="119"/>
      <c r="L113" s="119"/>
      <c r="M113" s="120">
        <f t="shared" si="0"/>
        <v>0</v>
      </c>
      <c r="N113" s="120">
        <f t="shared" si="0"/>
        <v>0</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1064</v>
      </c>
      <c r="D119" s="124">
        <f t="shared" ref="D119:N119" si="5">D105+D107+D109+D111+D113+D115+D117</f>
        <v>46</v>
      </c>
      <c r="E119" s="124">
        <f t="shared" si="5"/>
        <v>275</v>
      </c>
      <c r="F119" s="124">
        <f t="shared" si="5"/>
        <v>16</v>
      </c>
      <c r="G119" s="124">
        <f t="shared" si="5"/>
        <v>1546</v>
      </c>
      <c r="H119" s="124">
        <f t="shared" si="5"/>
        <v>2616.25</v>
      </c>
      <c r="I119" s="124">
        <f t="shared" si="5"/>
        <v>0</v>
      </c>
      <c r="J119" s="124">
        <f t="shared" si="5"/>
        <v>57</v>
      </c>
      <c r="K119" s="124">
        <f t="shared" si="5"/>
        <v>103</v>
      </c>
      <c r="L119" s="124">
        <f t="shared" si="5"/>
        <v>872</v>
      </c>
      <c r="M119" s="124">
        <f t="shared" si="5"/>
        <v>1603</v>
      </c>
      <c r="N119" s="124">
        <f t="shared" si="5"/>
        <v>2719.25</v>
      </c>
    </row>
    <row r="120" spans="1:14" ht="30.75" thickBot="1" x14ac:dyDescent="0.3">
      <c r="A120" s="7"/>
      <c r="H120" s="125" t="s">
        <v>189</v>
      </c>
      <c r="I120" s="126">
        <f>C22</f>
        <v>7600</v>
      </c>
    </row>
    <row r="121" spans="1:14" ht="30.75" thickBot="1" x14ac:dyDescent="0.3">
      <c r="A121" s="7"/>
      <c r="H121" s="125" t="s">
        <v>190</v>
      </c>
      <c r="I121" s="127">
        <f>SUM(I119:I120)</f>
        <v>7600</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88" workbookViewId="0">
      <selection activeCell="B89" sqref="B89"/>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352</v>
      </c>
      <c r="C2" s="221"/>
      <c r="D2" s="221"/>
      <c r="E2" s="221"/>
      <c r="F2" s="222"/>
    </row>
    <row r="3" spans="1:11" ht="13.5" customHeight="1" thickBot="1" x14ac:dyDescent="0.35">
      <c r="A3" s="3"/>
      <c r="B3" s="2"/>
      <c r="C3" s="2"/>
    </row>
    <row r="4" spans="1:11" ht="16.5" thickBot="1" x14ac:dyDescent="0.3">
      <c r="A4" s="6" t="s">
        <v>1</v>
      </c>
      <c r="B4" s="217" t="s">
        <v>353</v>
      </c>
      <c r="C4" s="218"/>
      <c r="D4" s="63" t="s">
        <v>2</v>
      </c>
      <c r="E4" s="79">
        <v>42262</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v>0</v>
      </c>
      <c r="D17" s="4"/>
      <c r="E17" s="4"/>
      <c r="F17" s="4"/>
      <c r="G17" s="4"/>
      <c r="K17"/>
    </row>
    <row r="18" spans="1:12" x14ac:dyDescent="0.25">
      <c r="A18" s="57" t="s">
        <v>152</v>
      </c>
      <c r="B18" s="57"/>
      <c r="C18" s="17">
        <v>350</v>
      </c>
      <c r="D18" s="4"/>
      <c r="E18" s="4"/>
      <c r="F18" s="4"/>
      <c r="G18" s="4"/>
      <c r="K18"/>
    </row>
    <row r="19" spans="1:12" x14ac:dyDescent="0.25">
      <c r="A19" s="56" t="s">
        <v>51</v>
      </c>
      <c r="B19" s="56"/>
      <c r="C19" s="17">
        <v>475</v>
      </c>
      <c r="D19" s="4"/>
      <c r="E19" s="4"/>
      <c r="F19" s="4"/>
      <c r="G19" s="4"/>
      <c r="K19"/>
    </row>
    <row r="20" spans="1:12" x14ac:dyDescent="0.25">
      <c r="A20" s="57" t="s">
        <v>41</v>
      </c>
      <c r="B20" s="57"/>
      <c r="C20" s="17">
        <v>75</v>
      </c>
      <c r="D20" s="4"/>
      <c r="E20" s="4"/>
      <c r="F20" s="4"/>
      <c r="G20" s="4"/>
      <c r="K20"/>
    </row>
    <row r="21" spans="1:12" x14ac:dyDescent="0.25">
      <c r="A21" s="56" t="s">
        <v>49</v>
      </c>
      <c r="B21" s="56"/>
      <c r="C21" s="81">
        <v>100</v>
      </c>
      <c r="D21" s="4"/>
      <c r="E21" s="4"/>
      <c r="F21" s="4"/>
      <c r="G21" s="4"/>
      <c r="K21"/>
    </row>
    <row r="22" spans="1:12" s="11" customFormat="1" x14ac:dyDescent="0.25">
      <c r="A22" s="35"/>
      <c r="B22" s="83" t="s">
        <v>50</v>
      </c>
      <c r="C22" s="82">
        <f>SUM(C17:C21)</f>
        <v>1000</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c r="D26" s="17"/>
      <c r="E26" s="17"/>
      <c r="F26" s="17"/>
      <c r="G26" s="17"/>
      <c r="H26" s="17"/>
      <c r="I26" s="17"/>
      <c r="J26" s="17"/>
      <c r="L26" s="11">
        <f>G26+I26</f>
        <v>0</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v>34</v>
      </c>
      <c r="D40" s="26">
        <v>27</v>
      </c>
      <c r="E40" s="26">
        <v>27</v>
      </c>
      <c r="F40" s="26"/>
      <c r="G40" s="26"/>
      <c r="H40" s="26">
        <v>16</v>
      </c>
      <c r="I40" s="26">
        <v>32</v>
      </c>
      <c r="J40" s="26">
        <v>432</v>
      </c>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v>16</v>
      </c>
      <c r="D50" s="17">
        <v>14</v>
      </c>
      <c r="E50" s="17">
        <v>14</v>
      </c>
      <c r="F50" s="17"/>
      <c r="G50" s="17"/>
      <c r="H50" s="17">
        <v>160</v>
      </c>
      <c r="I50" s="17">
        <v>80</v>
      </c>
      <c r="J50" s="17">
        <v>160</v>
      </c>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c r="D54" s="17"/>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c r="D62" s="26"/>
      <c r="E62" s="26"/>
      <c r="F62" s="26"/>
      <c r="G62" s="26"/>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v>45</v>
      </c>
      <c r="D65" s="26">
        <v>368</v>
      </c>
      <c r="E65" s="26">
        <v>24</v>
      </c>
      <c r="F65" s="26">
        <v>49.5</v>
      </c>
      <c r="G65" s="26">
        <v>1</v>
      </c>
      <c r="H65" s="100">
        <v>15</v>
      </c>
      <c r="I65" s="100">
        <v>15</v>
      </c>
    </row>
    <row r="66" spans="1:11" ht="31.5" customHeight="1" x14ac:dyDescent="0.25">
      <c r="A66" s="226" t="s">
        <v>160</v>
      </c>
      <c r="B66" s="227"/>
      <c r="C66" s="227"/>
      <c r="D66" s="228"/>
      <c r="E66" s="26"/>
      <c r="F66" s="26"/>
      <c r="G66" s="99"/>
      <c r="H66" s="101"/>
      <c r="I66" s="102"/>
    </row>
    <row r="67" spans="1:11" ht="50.25" customHeight="1" x14ac:dyDescent="0.25">
      <c r="A67" s="229" t="s">
        <v>354</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c r="D70" s="26"/>
      <c r="E70" s="17"/>
      <c r="F70" s="17"/>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v>26</v>
      </c>
      <c r="D73" s="17">
        <v>24</v>
      </c>
      <c r="E73" s="17">
        <v>144</v>
      </c>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0</v>
      </c>
      <c r="D98" s="115">
        <f>SUM(D26:D31)</f>
        <v>0</v>
      </c>
      <c r="E98" s="115">
        <f>SUM(E26:E31)</f>
        <v>0</v>
      </c>
      <c r="F98" s="115"/>
      <c r="G98" s="115">
        <f>SUM(F26:F31)</f>
        <v>0</v>
      </c>
      <c r="H98" s="115">
        <f>SUM(G26:G31)</f>
        <v>0</v>
      </c>
      <c r="I98" s="115"/>
      <c r="J98" s="115">
        <f>SUM(H26:H31)</f>
        <v>0</v>
      </c>
      <c r="K98" s="115">
        <f>SUM(I26:I31)</f>
        <v>0</v>
      </c>
      <c r="L98" s="115">
        <f>SUM(J26:J31)</f>
        <v>0</v>
      </c>
      <c r="M98" s="116">
        <f>G98+J98</f>
        <v>0</v>
      </c>
      <c r="N98" s="116">
        <f>H98+K98</f>
        <v>0</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0</v>
      </c>
      <c r="D100" s="115">
        <f t="shared" ref="D100:L100" si="1">SUM(D98:D99)</f>
        <v>0</v>
      </c>
      <c r="E100" s="115">
        <f t="shared" si="1"/>
        <v>0</v>
      </c>
      <c r="F100" s="115"/>
      <c r="G100" s="115">
        <f t="shared" si="1"/>
        <v>0</v>
      </c>
      <c r="H100" s="115">
        <f t="shared" si="1"/>
        <v>0</v>
      </c>
      <c r="I100" s="115"/>
      <c r="J100" s="115">
        <f t="shared" si="1"/>
        <v>0</v>
      </c>
      <c r="K100" s="115">
        <f t="shared" si="1"/>
        <v>0</v>
      </c>
      <c r="L100" s="115">
        <f t="shared" si="1"/>
        <v>0</v>
      </c>
      <c r="M100" s="116">
        <f t="shared" si="0"/>
        <v>0</v>
      </c>
      <c r="N100" s="116">
        <f t="shared" si="0"/>
        <v>0</v>
      </c>
    </row>
    <row r="101" spans="1:14" x14ac:dyDescent="0.25">
      <c r="A101" s="117" t="s">
        <v>177</v>
      </c>
      <c r="C101" s="115">
        <f>C50</f>
        <v>16</v>
      </c>
      <c r="D101" s="115">
        <f>D50</f>
        <v>14</v>
      </c>
      <c r="E101" s="115">
        <f>E50</f>
        <v>14</v>
      </c>
      <c r="F101" s="115"/>
      <c r="G101" s="115">
        <f>F50</f>
        <v>0</v>
      </c>
      <c r="H101" s="115">
        <f>G50</f>
        <v>0</v>
      </c>
      <c r="I101" s="115"/>
      <c r="J101" s="115"/>
      <c r="K101" s="115">
        <f>H50+I50+J50</f>
        <v>400</v>
      </c>
      <c r="L101" s="115"/>
      <c r="M101" s="116">
        <f t="shared" si="0"/>
        <v>0</v>
      </c>
      <c r="N101" s="116">
        <f t="shared" si="0"/>
        <v>400</v>
      </c>
    </row>
    <row r="102" spans="1:14" x14ac:dyDescent="0.25">
      <c r="A102" s="117" t="s">
        <v>178</v>
      </c>
      <c r="C102" s="115">
        <f>SUM(C37:C44)</f>
        <v>34</v>
      </c>
      <c r="D102" s="115">
        <f>SUM(D37:D44)</f>
        <v>27</v>
      </c>
      <c r="E102" s="115">
        <f>SUM(E37:E44)</f>
        <v>27</v>
      </c>
      <c r="F102" s="115"/>
      <c r="G102" s="115">
        <f>SUM(F37:F44)</f>
        <v>0</v>
      </c>
      <c r="H102" s="115">
        <f>SUM(G37:G44)</f>
        <v>0</v>
      </c>
      <c r="I102" s="115"/>
      <c r="J102" s="115">
        <f>SUM(H37:H44)</f>
        <v>16</v>
      </c>
      <c r="K102" s="115">
        <f>SUM(I37:I44)</f>
        <v>32</v>
      </c>
      <c r="L102" s="115">
        <f>SUM(J37:J44)</f>
        <v>432</v>
      </c>
      <c r="M102" s="116">
        <f t="shared" si="0"/>
        <v>16</v>
      </c>
      <c r="N102" s="116">
        <f t="shared" si="0"/>
        <v>32</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50</v>
      </c>
      <c r="D105" s="119">
        <f t="shared" ref="D105:L105" si="2">SUM(D100:D104)</f>
        <v>41</v>
      </c>
      <c r="E105" s="119">
        <f t="shared" si="2"/>
        <v>41</v>
      </c>
      <c r="F105" s="119">
        <f t="shared" si="2"/>
        <v>0</v>
      </c>
      <c r="G105" s="119">
        <f t="shared" si="2"/>
        <v>0</v>
      </c>
      <c r="H105" s="119">
        <f t="shared" si="2"/>
        <v>0</v>
      </c>
      <c r="I105" s="119"/>
      <c r="J105" s="119">
        <f t="shared" si="2"/>
        <v>16</v>
      </c>
      <c r="K105" s="119">
        <f t="shared" si="2"/>
        <v>432</v>
      </c>
      <c r="L105" s="119">
        <f t="shared" si="2"/>
        <v>432</v>
      </c>
      <c r="M105" s="120">
        <f t="shared" si="0"/>
        <v>16</v>
      </c>
      <c r="N105" s="120">
        <f t="shared" si="0"/>
        <v>432</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0</v>
      </c>
      <c r="D109" s="119"/>
      <c r="E109" s="119">
        <f>C65</f>
        <v>45</v>
      </c>
      <c r="F109" s="119">
        <f>D62+D70</f>
        <v>0</v>
      </c>
      <c r="G109" s="119">
        <f>E62+H65</f>
        <v>15</v>
      </c>
      <c r="H109" s="119">
        <f>F62+I65</f>
        <v>15</v>
      </c>
      <c r="I109" s="119"/>
      <c r="J109" s="119">
        <f>E65+E70</f>
        <v>24</v>
      </c>
      <c r="K109" s="119">
        <f>F65+G65+F70</f>
        <v>50.5</v>
      </c>
      <c r="L109" s="119">
        <f>D65</f>
        <v>368</v>
      </c>
      <c r="M109" s="120">
        <f t="shared" si="0"/>
        <v>39</v>
      </c>
      <c r="N109" s="120">
        <f t="shared" si="0"/>
        <v>65.5</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26</v>
      </c>
      <c r="D113" s="119">
        <f>D73</f>
        <v>24</v>
      </c>
      <c r="E113" s="119">
        <f>D73</f>
        <v>24</v>
      </c>
      <c r="F113" s="119"/>
      <c r="G113" s="119">
        <f>E73</f>
        <v>144</v>
      </c>
      <c r="H113" s="119">
        <f>E73</f>
        <v>144</v>
      </c>
      <c r="I113" s="119"/>
      <c r="J113" s="119"/>
      <c r="K113" s="119"/>
      <c r="L113" s="119"/>
      <c r="M113" s="120">
        <f t="shared" si="0"/>
        <v>144</v>
      </c>
      <c r="N113" s="120">
        <f t="shared" si="0"/>
        <v>144</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76</v>
      </c>
      <c r="D119" s="124">
        <f t="shared" ref="D119:N119" si="5">D105+D107+D109+D111+D113+D115+D117</f>
        <v>65</v>
      </c>
      <c r="E119" s="124">
        <f t="shared" si="5"/>
        <v>110</v>
      </c>
      <c r="F119" s="124">
        <f t="shared" si="5"/>
        <v>0</v>
      </c>
      <c r="G119" s="124">
        <f t="shared" si="5"/>
        <v>159</v>
      </c>
      <c r="H119" s="124">
        <f t="shared" si="5"/>
        <v>159</v>
      </c>
      <c r="I119" s="124">
        <f t="shared" si="5"/>
        <v>0</v>
      </c>
      <c r="J119" s="124">
        <f t="shared" si="5"/>
        <v>40</v>
      </c>
      <c r="K119" s="124">
        <f t="shared" si="5"/>
        <v>482.5</v>
      </c>
      <c r="L119" s="124">
        <f t="shared" si="5"/>
        <v>800</v>
      </c>
      <c r="M119" s="124">
        <f t="shared" si="5"/>
        <v>199</v>
      </c>
      <c r="N119" s="124">
        <f t="shared" si="5"/>
        <v>641.5</v>
      </c>
    </row>
    <row r="120" spans="1:14" ht="30.75" thickBot="1" x14ac:dyDescent="0.3">
      <c r="A120" s="7"/>
      <c r="H120" s="125" t="s">
        <v>189</v>
      </c>
      <c r="I120" s="126">
        <f>C22</f>
        <v>1000</v>
      </c>
    </row>
    <row r="121" spans="1:14" ht="30.75" thickBot="1" x14ac:dyDescent="0.3">
      <c r="A121" s="7"/>
      <c r="H121" s="125" t="s">
        <v>190</v>
      </c>
      <c r="I121" s="127">
        <f>SUM(I119:I120)</f>
        <v>1000</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94" workbookViewId="0">
      <selection activeCell="B89" sqref="B89"/>
    </sheetView>
  </sheetViews>
  <sheetFormatPr defaultColWidth="8.85546875" defaultRowHeight="15" x14ac:dyDescent="0.25"/>
  <cols>
    <col min="1" max="1" width="47.7109375" customWidth="1"/>
    <col min="2" max="2" width="17.28515625" customWidth="1"/>
    <col min="3" max="3" width="17.42578125" style="109" customWidth="1"/>
    <col min="4" max="4" width="16.28515625" style="109" customWidth="1"/>
    <col min="5" max="5" width="17.42578125" style="109" customWidth="1"/>
    <col min="6" max="6" width="19.28515625" style="109" customWidth="1"/>
    <col min="7" max="7" width="14.42578125" style="109" customWidth="1"/>
    <col min="8" max="8" width="17.85546875" style="109" customWidth="1"/>
    <col min="9" max="9" width="19.42578125" style="109" customWidth="1"/>
    <col min="10" max="10" width="15.7109375" style="109" customWidth="1"/>
    <col min="11" max="11" width="8.85546875" style="109"/>
  </cols>
  <sheetData>
    <row r="1" spans="1:11" ht="27" thickBot="1" x14ac:dyDescent="0.45">
      <c r="A1" s="219" t="s">
        <v>143</v>
      </c>
      <c r="B1" s="219"/>
      <c r="C1" s="219"/>
      <c r="D1" s="219"/>
      <c r="E1" s="219"/>
      <c r="F1" s="219"/>
      <c r="G1" s="219"/>
      <c r="H1" s="219"/>
      <c r="I1" s="219"/>
    </row>
    <row r="2" spans="1:11" ht="28.5" customHeight="1" thickBot="1" x14ac:dyDescent="0.45">
      <c r="A2" s="6" t="s">
        <v>0</v>
      </c>
      <c r="B2" s="220" t="s">
        <v>359</v>
      </c>
      <c r="C2" s="221"/>
      <c r="D2" s="221"/>
      <c r="E2" s="221"/>
      <c r="F2" s="222"/>
    </row>
    <row r="3" spans="1:11" ht="13.5" customHeight="1" thickBot="1" x14ac:dyDescent="0.35">
      <c r="A3" s="3"/>
      <c r="B3" s="2"/>
      <c r="C3" s="2"/>
    </row>
    <row r="4" spans="1:11" ht="16.5" thickBot="1" x14ac:dyDescent="0.3">
      <c r="A4" s="6" t="s">
        <v>1</v>
      </c>
      <c r="B4" s="217" t="s">
        <v>360</v>
      </c>
      <c r="C4" s="218"/>
      <c r="D4" s="63" t="s">
        <v>2</v>
      </c>
      <c r="E4" s="79">
        <v>42290</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c r="D17" s="4"/>
      <c r="E17" s="4"/>
      <c r="F17" s="4"/>
      <c r="G17" s="4"/>
      <c r="K17"/>
    </row>
    <row r="18" spans="1:12" x14ac:dyDescent="0.25">
      <c r="A18" s="154" t="s">
        <v>152</v>
      </c>
      <c r="B18" s="154"/>
      <c r="C18" s="155">
        <v>180</v>
      </c>
      <c r="D18" s="4"/>
      <c r="E18" s="4"/>
      <c r="F18" s="4"/>
      <c r="G18" s="4"/>
      <c r="K18"/>
    </row>
    <row r="19" spans="1:12" x14ac:dyDescent="0.25">
      <c r="A19" s="154" t="s">
        <v>51</v>
      </c>
      <c r="B19" s="154"/>
      <c r="C19" s="155">
        <v>150</v>
      </c>
      <c r="D19" s="4"/>
      <c r="E19" s="4"/>
      <c r="F19" s="4"/>
      <c r="G19" s="4"/>
      <c r="K19"/>
    </row>
    <row r="20" spans="1:12" x14ac:dyDescent="0.25">
      <c r="A20" s="57" t="s">
        <v>41</v>
      </c>
      <c r="B20" s="57"/>
      <c r="C20" s="17"/>
      <c r="D20" s="4"/>
      <c r="E20" s="4"/>
      <c r="F20" s="4"/>
      <c r="G20" s="4"/>
      <c r="K20"/>
    </row>
    <row r="21" spans="1:12" x14ac:dyDescent="0.25">
      <c r="A21" s="56" t="s">
        <v>49</v>
      </c>
      <c r="B21" s="56"/>
      <c r="C21" s="81"/>
      <c r="D21" s="4"/>
      <c r="E21" s="4"/>
      <c r="F21" s="4"/>
      <c r="G21" s="4"/>
      <c r="K21"/>
    </row>
    <row r="22" spans="1:12" s="11" customFormat="1" x14ac:dyDescent="0.25">
      <c r="A22" s="35"/>
      <c r="B22" s="83" t="s">
        <v>50</v>
      </c>
      <c r="C22" s="156">
        <f>SUM(C17:C21)</f>
        <v>330</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c r="D26" s="17"/>
      <c r="E26" s="17"/>
      <c r="F26" s="17"/>
      <c r="G26" s="17"/>
      <c r="H26" s="17"/>
      <c r="I26" s="17"/>
      <c r="J26" s="17"/>
      <c r="L26" s="11">
        <f>G26+I26</f>
        <v>0</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v>366</v>
      </c>
      <c r="D34" s="17">
        <v>507</v>
      </c>
      <c r="E34" s="17">
        <v>507</v>
      </c>
      <c r="F34" s="17">
        <v>15197</v>
      </c>
      <c r="G34" s="17">
        <v>22466</v>
      </c>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c r="D54" s="17"/>
      <c r="K54"/>
    </row>
    <row r="55" spans="1:13" ht="39" x14ac:dyDescent="0.25">
      <c r="A55" s="7"/>
      <c r="B55" s="58" t="s">
        <v>7</v>
      </c>
      <c r="C55" s="60" t="s">
        <v>62</v>
      </c>
      <c r="D55" s="60" t="s">
        <v>25</v>
      </c>
    </row>
    <row r="56" spans="1:13" x14ac:dyDescent="0.25">
      <c r="A56" s="15" t="s">
        <v>127</v>
      </c>
      <c r="B56" s="58" t="s">
        <v>8</v>
      </c>
      <c r="C56" s="61" t="s">
        <v>43</v>
      </c>
      <c r="D56" s="61" t="s">
        <v>4</v>
      </c>
      <c r="L56">
        <f>SUM(C57:C59)</f>
        <v>107</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154" t="s">
        <v>105</v>
      </c>
      <c r="B59" s="157"/>
      <c r="C59" s="155">
        <v>107</v>
      </c>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ht="105" x14ac:dyDescent="0.25">
      <c r="A62" s="154" t="s">
        <v>106</v>
      </c>
      <c r="B62" s="158"/>
      <c r="C62" s="155">
        <v>2000</v>
      </c>
      <c r="D62" s="155">
        <v>37</v>
      </c>
      <c r="E62" s="155">
        <v>380</v>
      </c>
      <c r="F62" s="155">
        <v>508</v>
      </c>
      <c r="G62" s="155" t="s">
        <v>361</v>
      </c>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154" t="s">
        <v>107</v>
      </c>
      <c r="B65" s="158"/>
      <c r="C65" s="115">
        <v>450</v>
      </c>
      <c r="D65" s="26"/>
      <c r="E65" s="26">
        <v>95</v>
      </c>
      <c r="F65" s="26"/>
      <c r="G65" s="26"/>
      <c r="H65" s="100"/>
      <c r="I65" s="100"/>
    </row>
    <row r="66" spans="1:11" ht="31.5" customHeight="1" x14ac:dyDescent="0.25">
      <c r="A66" s="226" t="s">
        <v>160</v>
      </c>
      <c r="B66" s="227"/>
      <c r="C66" s="227"/>
      <c r="D66" s="228"/>
      <c r="E66" s="26"/>
      <c r="F66" s="26"/>
      <c r="G66" s="99"/>
      <c r="H66" s="101"/>
      <c r="I66" s="102"/>
    </row>
    <row r="67" spans="1:11" ht="50.25" customHeight="1" x14ac:dyDescent="0.25">
      <c r="A67" s="229" t="s">
        <v>165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c r="D70" s="26"/>
      <c r="E70" s="17"/>
      <c r="F70" s="17"/>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c r="D73" s="17"/>
      <c r="E73" s="17"/>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0</v>
      </c>
      <c r="D98" s="115">
        <f>SUM(D26:D31)</f>
        <v>0</v>
      </c>
      <c r="E98" s="115">
        <f>SUM(E26:E31)</f>
        <v>0</v>
      </c>
      <c r="F98" s="115"/>
      <c r="G98" s="115">
        <f>SUM(F26:F31)</f>
        <v>0</v>
      </c>
      <c r="H98" s="115">
        <f>SUM(G26:G31)</f>
        <v>0</v>
      </c>
      <c r="I98" s="115"/>
      <c r="J98" s="115">
        <f>SUM(H26:H31)</f>
        <v>0</v>
      </c>
      <c r="K98" s="115">
        <f>SUM(I26:I31)</f>
        <v>0</v>
      </c>
      <c r="L98" s="115">
        <f>SUM(J26:J31)</f>
        <v>0</v>
      </c>
      <c r="M98" s="116">
        <f>G98+J98</f>
        <v>0</v>
      </c>
      <c r="N98" s="116">
        <f>H98+K98</f>
        <v>0</v>
      </c>
    </row>
    <row r="99" spans="1:14" x14ac:dyDescent="0.25">
      <c r="A99" s="114" t="s">
        <v>175</v>
      </c>
      <c r="C99" s="115">
        <f>C34</f>
        <v>366</v>
      </c>
      <c r="D99" s="115">
        <f>D34</f>
        <v>507</v>
      </c>
      <c r="E99" s="115">
        <f>E34</f>
        <v>507</v>
      </c>
      <c r="F99" s="115"/>
      <c r="G99" s="115">
        <f>F34</f>
        <v>15197</v>
      </c>
      <c r="H99" s="115">
        <f>G34</f>
        <v>22466</v>
      </c>
      <c r="I99" s="115"/>
      <c r="J99" s="115"/>
      <c r="K99" s="115"/>
      <c r="L99" s="115"/>
      <c r="M99" s="116">
        <f t="shared" ref="M99:N113" si="0">G99+J99</f>
        <v>15197</v>
      </c>
      <c r="N99" s="116">
        <f t="shared" si="0"/>
        <v>22466</v>
      </c>
    </row>
    <row r="100" spans="1:14" x14ac:dyDescent="0.25">
      <c r="A100" s="117" t="s">
        <v>176</v>
      </c>
      <c r="C100" s="115">
        <f>SUM(C98:C99)</f>
        <v>366</v>
      </c>
      <c r="D100" s="115">
        <f t="shared" ref="D100:L100" si="1">SUM(D98:D99)</f>
        <v>507</v>
      </c>
      <c r="E100" s="115">
        <f t="shared" si="1"/>
        <v>507</v>
      </c>
      <c r="F100" s="115"/>
      <c r="G100" s="115">
        <f t="shared" si="1"/>
        <v>15197</v>
      </c>
      <c r="H100" s="115">
        <f t="shared" si="1"/>
        <v>22466</v>
      </c>
      <c r="I100" s="115"/>
      <c r="J100" s="115">
        <f t="shared" si="1"/>
        <v>0</v>
      </c>
      <c r="K100" s="115">
        <f t="shared" si="1"/>
        <v>0</v>
      </c>
      <c r="L100" s="115">
        <f t="shared" si="1"/>
        <v>0</v>
      </c>
      <c r="M100" s="116">
        <f t="shared" si="0"/>
        <v>15197</v>
      </c>
      <c r="N100" s="116">
        <f t="shared" si="0"/>
        <v>22466</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366</v>
      </c>
      <c r="D105" s="119">
        <f t="shared" ref="D105:L105" si="2">SUM(D100:D104)</f>
        <v>507</v>
      </c>
      <c r="E105" s="119">
        <f t="shared" si="2"/>
        <v>507</v>
      </c>
      <c r="F105" s="119">
        <f t="shared" si="2"/>
        <v>0</v>
      </c>
      <c r="G105" s="119">
        <f t="shared" si="2"/>
        <v>15197</v>
      </c>
      <c r="H105" s="119">
        <f t="shared" si="2"/>
        <v>22466</v>
      </c>
      <c r="I105" s="119"/>
      <c r="J105" s="119">
        <f t="shared" si="2"/>
        <v>0</v>
      </c>
      <c r="K105" s="119">
        <f t="shared" si="2"/>
        <v>0</v>
      </c>
      <c r="L105" s="119">
        <f t="shared" si="2"/>
        <v>0</v>
      </c>
      <c r="M105" s="120">
        <f t="shared" si="0"/>
        <v>15197</v>
      </c>
      <c r="N105" s="120">
        <f t="shared" si="0"/>
        <v>22466</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107</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2000</v>
      </c>
      <c r="D109" s="119"/>
      <c r="E109" s="119">
        <f>C65</f>
        <v>450</v>
      </c>
      <c r="F109" s="119">
        <f>D62+D70</f>
        <v>37</v>
      </c>
      <c r="G109" s="119">
        <f>E62+H65</f>
        <v>380</v>
      </c>
      <c r="H109" s="119">
        <f>F62+I65</f>
        <v>508</v>
      </c>
      <c r="I109" s="119"/>
      <c r="J109" s="119">
        <f>E65+E70</f>
        <v>95</v>
      </c>
      <c r="K109" s="119">
        <f>F65+G65+F70</f>
        <v>0</v>
      </c>
      <c r="L109" s="119">
        <f>D65</f>
        <v>0</v>
      </c>
      <c r="M109" s="120">
        <f t="shared" si="0"/>
        <v>475</v>
      </c>
      <c r="N109" s="120">
        <f t="shared" si="0"/>
        <v>508</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0</v>
      </c>
      <c r="D113" s="119">
        <f>D73</f>
        <v>0</v>
      </c>
      <c r="E113" s="119">
        <f>D73</f>
        <v>0</v>
      </c>
      <c r="F113" s="119"/>
      <c r="G113" s="119">
        <f>E73</f>
        <v>0</v>
      </c>
      <c r="H113" s="119">
        <f>E73</f>
        <v>0</v>
      </c>
      <c r="I113" s="119"/>
      <c r="J113" s="119"/>
      <c r="K113" s="119"/>
      <c r="L113" s="119"/>
      <c r="M113" s="120">
        <f t="shared" si="0"/>
        <v>0</v>
      </c>
      <c r="N113" s="120">
        <f t="shared" si="0"/>
        <v>0</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2473</v>
      </c>
      <c r="D119" s="124">
        <f t="shared" ref="D119:N119" si="5">D105+D107+D109+D111+D113+D115+D117</f>
        <v>507</v>
      </c>
      <c r="E119" s="124">
        <f t="shared" si="5"/>
        <v>957</v>
      </c>
      <c r="F119" s="124">
        <f t="shared" si="5"/>
        <v>37</v>
      </c>
      <c r="G119" s="124">
        <f t="shared" si="5"/>
        <v>15577</v>
      </c>
      <c r="H119" s="124">
        <f t="shared" si="5"/>
        <v>22974</v>
      </c>
      <c r="I119" s="124">
        <f t="shared" si="5"/>
        <v>0</v>
      </c>
      <c r="J119" s="124">
        <f t="shared" si="5"/>
        <v>95</v>
      </c>
      <c r="K119" s="124">
        <f t="shared" si="5"/>
        <v>0</v>
      </c>
      <c r="L119" s="124">
        <f t="shared" si="5"/>
        <v>0</v>
      </c>
      <c r="M119" s="124">
        <f t="shared" si="5"/>
        <v>15672</v>
      </c>
      <c r="N119" s="124">
        <f t="shared" si="5"/>
        <v>22974</v>
      </c>
    </row>
    <row r="120" spans="1:14" ht="30.75" thickBot="1" x14ac:dyDescent="0.3">
      <c r="A120" s="7"/>
      <c r="H120" s="125" t="s">
        <v>189</v>
      </c>
      <c r="I120" s="126">
        <f>C22</f>
        <v>330</v>
      </c>
    </row>
    <row r="121" spans="1:14" ht="30.75" thickBot="1" x14ac:dyDescent="0.3">
      <c r="A121" s="7"/>
      <c r="H121" s="125" t="s">
        <v>190</v>
      </c>
      <c r="I121" s="127">
        <f>SUM(I119:I120)</f>
        <v>330</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55" workbookViewId="0">
      <selection activeCell="B89" sqref="B89"/>
    </sheetView>
  </sheetViews>
  <sheetFormatPr defaultColWidth="8.85546875" defaultRowHeight="15" x14ac:dyDescent="0.25"/>
  <cols>
    <col min="1" max="1" width="47.7109375" customWidth="1"/>
    <col min="2" max="2" width="17.28515625" customWidth="1"/>
    <col min="3" max="3" width="17.42578125" style="159" customWidth="1"/>
    <col min="4" max="4" width="16.28515625" style="159" customWidth="1"/>
    <col min="5" max="5" width="17.42578125" style="159" customWidth="1"/>
    <col min="6" max="6" width="19.28515625" style="159" customWidth="1"/>
    <col min="7" max="7" width="14.42578125" style="159" customWidth="1"/>
    <col min="8" max="8" width="17.85546875" style="159" customWidth="1"/>
    <col min="9" max="9" width="19.42578125" style="159" customWidth="1"/>
    <col min="10" max="10" width="15.7109375" style="159" customWidth="1"/>
    <col min="11" max="11" width="8.85546875" style="159"/>
  </cols>
  <sheetData>
    <row r="1" spans="1:11" ht="27" thickBot="1" x14ac:dyDescent="0.45">
      <c r="A1" s="219" t="s">
        <v>143</v>
      </c>
      <c r="B1" s="219"/>
      <c r="C1" s="219"/>
      <c r="D1" s="219"/>
      <c r="E1" s="219"/>
      <c r="F1" s="219"/>
      <c r="G1" s="219"/>
      <c r="H1" s="219"/>
      <c r="I1" s="219"/>
    </row>
    <row r="2" spans="1:11" ht="28.5" customHeight="1" thickBot="1" x14ac:dyDescent="0.45">
      <c r="A2" s="6" t="s">
        <v>0</v>
      </c>
      <c r="B2" s="220" t="s">
        <v>367</v>
      </c>
      <c r="C2" s="221"/>
      <c r="D2" s="221"/>
      <c r="E2" s="221"/>
      <c r="F2" s="222"/>
    </row>
    <row r="3" spans="1:11" ht="13.5" customHeight="1" thickBot="1" x14ac:dyDescent="0.35">
      <c r="A3" s="3"/>
      <c r="B3" s="2"/>
      <c r="C3" s="2"/>
    </row>
    <row r="4" spans="1:11" ht="16.5" thickBot="1" x14ac:dyDescent="0.3">
      <c r="A4" s="6" t="s">
        <v>1</v>
      </c>
      <c r="B4" s="217" t="s">
        <v>368</v>
      </c>
      <c r="C4" s="218"/>
      <c r="D4" s="63" t="s">
        <v>2</v>
      </c>
      <c r="E4" s="79">
        <v>42302</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v>1739</v>
      </c>
      <c r="D17" s="4"/>
      <c r="E17" s="4"/>
      <c r="F17" s="4"/>
      <c r="G17" s="4"/>
      <c r="K17"/>
    </row>
    <row r="18" spans="1:12" x14ac:dyDescent="0.25">
      <c r="A18" s="57" t="s">
        <v>152</v>
      </c>
      <c r="B18" s="57"/>
      <c r="C18" s="17">
        <v>68</v>
      </c>
      <c r="D18" s="4"/>
      <c r="E18" s="4"/>
      <c r="F18" s="4"/>
      <c r="G18" s="4"/>
      <c r="K18"/>
    </row>
    <row r="19" spans="1:12" x14ac:dyDescent="0.25">
      <c r="A19" s="56" t="s">
        <v>51</v>
      </c>
      <c r="B19" s="56"/>
      <c r="C19" s="17"/>
      <c r="D19" s="4"/>
      <c r="E19" s="4"/>
      <c r="F19" s="4"/>
      <c r="G19" s="4"/>
      <c r="K19"/>
    </row>
    <row r="20" spans="1:12" x14ac:dyDescent="0.25">
      <c r="A20" s="57" t="s">
        <v>41</v>
      </c>
      <c r="B20" s="57"/>
      <c r="C20" s="17"/>
      <c r="D20" s="4"/>
      <c r="E20" s="4"/>
      <c r="F20" s="4"/>
      <c r="G20" s="4"/>
      <c r="K20"/>
    </row>
    <row r="21" spans="1:12" x14ac:dyDescent="0.25">
      <c r="A21" s="56" t="s">
        <v>49</v>
      </c>
      <c r="B21" s="56"/>
      <c r="C21" s="81">
        <v>50</v>
      </c>
      <c r="D21" s="4"/>
      <c r="E21" s="4"/>
      <c r="F21" s="4"/>
      <c r="G21" s="4"/>
      <c r="K21"/>
    </row>
    <row r="22" spans="1:12" s="11" customFormat="1" x14ac:dyDescent="0.25">
      <c r="A22" s="35"/>
      <c r="B22" s="83" t="s">
        <v>50</v>
      </c>
      <c r="C22" s="82">
        <f>SUM(C17:C21)</f>
        <v>1857</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v>61</v>
      </c>
      <c r="D26" s="17">
        <v>59</v>
      </c>
      <c r="E26" s="17">
        <v>59</v>
      </c>
      <c r="F26" s="17">
        <v>1575</v>
      </c>
      <c r="G26" s="17">
        <v>3181</v>
      </c>
      <c r="H26" s="17">
        <v>6</v>
      </c>
      <c r="I26" s="17">
        <v>12</v>
      </c>
      <c r="J26" s="17">
        <v>27</v>
      </c>
      <c r="L26" s="11">
        <f>G26+I26</f>
        <v>3193</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v>212</v>
      </c>
      <c r="D54" s="17">
        <v>212</v>
      </c>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c r="D62" s="26"/>
      <c r="E62" s="26"/>
      <c r="F62" s="26"/>
      <c r="G62" s="26"/>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v>15</v>
      </c>
      <c r="D65" s="26">
        <v>105</v>
      </c>
      <c r="E65" s="26">
        <v>7</v>
      </c>
      <c r="F65" s="26">
        <v>30</v>
      </c>
      <c r="G65" s="26">
        <v>0</v>
      </c>
      <c r="H65" s="100"/>
      <c r="I65" s="100"/>
    </row>
    <row r="66" spans="1:11" ht="31.5" customHeight="1" x14ac:dyDescent="0.25">
      <c r="A66" s="226" t="s">
        <v>160</v>
      </c>
      <c r="B66" s="227"/>
      <c r="C66" s="227"/>
      <c r="D66" s="228"/>
      <c r="E66" s="26"/>
      <c r="F66" s="26"/>
      <c r="G66" s="99"/>
      <c r="H66" s="101"/>
      <c r="I66" s="102"/>
    </row>
    <row r="67" spans="1:11" ht="50.25" customHeight="1" x14ac:dyDescent="0.25">
      <c r="A67" s="229" t="s">
        <v>165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v>20</v>
      </c>
      <c r="D70" s="26">
        <v>8</v>
      </c>
      <c r="E70" s="17"/>
      <c r="F70" s="17"/>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c r="D73" s="17"/>
      <c r="E73" s="17"/>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61</v>
      </c>
      <c r="D98" s="115">
        <f>SUM(D26:D31)</f>
        <v>59</v>
      </c>
      <c r="E98" s="115">
        <f>SUM(E26:E31)</f>
        <v>59</v>
      </c>
      <c r="F98" s="115"/>
      <c r="G98" s="115">
        <f>SUM(F26:F31)</f>
        <v>1575</v>
      </c>
      <c r="H98" s="115">
        <f>SUM(G26:G31)</f>
        <v>3181</v>
      </c>
      <c r="I98" s="115"/>
      <c r="J98" s="115">
        <f>SUM(H26:H31)</f>
        <v>6</v>
      </c>
      <c r="K98" s="115">
        <f>SUM(I26:I31)</f>
        <v>12</v>
      </c>
      <c r="L98" s="115">
        <f>SUM(J26:J31)</f>
        <v>27</v>
      </c>
      <c r="M98" s="116">
        <f>G98+J98</f>
        <v>1581</v>
      </c>
      <c r="N98" s="116">
        <f>H98+K98</f>
        <v>3193</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61</v>
      </c>
      <c r="D100" s="115">
        <f t="shared" ref="D100:L100" si="1">SUM(D98:D99)</f>
        <v>59</v>
      </c>
      <c r="E100" s="115">
        <f t="shared" si="1"/>
        <v>59</v>
      </c>
      <c r="F100" s="115"/>
      <c r="G100" s="115">
        <f t="shared" si="1"/>
        <v>1575</v>
      </c>
      <c r="H100" s="115">
        <f t="shared" si="1"/>
        <v>3181</v>
      </c>
      <c r="I100" s="115"/>
      <c r="J100" s="115">
        <f t="shared" si="1"/>
        <v>6</v>
      </c>
      <c r="K100" s="115">
        <f t="shared" si="1"/>
        <v>12</v>
      </c>
      <c r="L100" s="115">
        <f t="shared" si="1"/>
        <v>27</v>
      </c>
      <c r="M100" s="116">
        <f t="shared" si="0"/>
        <v>1581</v>
      </c>
      <c r="N100" s="116">
        <f t="shared" si="0"/>
        <v>3193</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212</v>
      </c>
      <c r="D104" s="115">
        <f>D54</f>
        <v>212</v>
      </c>
      <c r="E104" s="115">
        <f>D104</f>
        <v>212</v>
      </c>
      <c r="F104" s="115"/>
      <c r="G104" s="115"/>
      <c r="H104" s="115"/>
      <c r="I104" s="115"/>
      <c r="J104" s="115"/>
      <c r="K104" s="115"/>
      <c r="L104" s="115"/>
      <c r="M104" s="116">
        <f t="shared" si="0"/>
        <v>0</v>
      </c>
      <c r="N104" s="116">
        <f t="shared" si="0"/>
        <v>0</v>
      </c>
    </row>
    <row r="105" spans="1:14" x14ac:dyDescent="0.25">
      <c r="A105" s="118" t="s">
        <v>181</v>
      </c>
      <c r="B105" s="118"/>
      <c r="C105" s="119">
        <f>SUM(C100:C104)</f>
        <v>273</v>
      </c>
      <c r="D105" s="119">
        <f t="shared" ref="D105:L105" si="2">SUM(D100:D104)</f>
        <v>271</v>
      </c>
      <c r="E105" s="119">
        <f t="shared" si="2"/>
        <v>271</v>
      </c>
      <c r="F105" s="119">
        <f t="shared" si="2"/>
        <v>0</v>
      </c>
      <c r="G105" s="119">
        <f t="shared" si="2"/>
        <v>1575</v>
      </c>
      <c r="H105" s="119">
        <f t="shared" si="2"/>
        <v>3181</v>
      </c>
      <c r="I105" s="119"/>
      <c r="J105" s="119">
        <f t="shared" si="2"/>
        <v>6</v>
      </c>
      <c r="K105" s="119">
        <f t="shared" si="2"/>
        <v>12</v>
      </c>
      <c r="L105" s="119">
        <f t="shared" si="2"/>
        <v>27</v>
      </c>
      <c r="M105" s="120">
        <f t="shared" si="0"/>
        <v>1581</v>
      </c>
      <c r="N105" s="120">
        <f t="shared" si="0"/>
        <v>3193</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20</v>
      </c>
      <c r="D109" s="119"/>
      <c r="E109" s="119">
        <f>C65</f>
        <v>15</v>
      </c>
      <c r="F109" s="119">
        <f>D62+D70</f>
        <v>8</v>
      </c>
      <c r="G109" s="119">
        <f>E62+H65</f>
        <v>0</v>
      </c>
      <c r="H109" s="119">
        <f>F62+I65</f>
        <v>0</v>
      </c>
      <c r="I109" s="119"/>
      <c r="J109" s="119">
        <f>(E65-E66)+E70</f>
        <v>7</v>
      </c>
      <c r="K109" s="119">
        <f>(F65-F66)+(G65-G66)+F70</f>
        <v>30</v>
      </c>
      <c r="L109" s="119">
        <f>D65</f>
        <v>105</v>
      </c>
      <c r="M109" s="120">
        <f t="shared" si="0"/>
        <v>7</v>
      </c>
      <c r="N109" s="120">
        <f t="shared" si="0"/>
        <v>30</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0</v>
      </c>
      <c r="D113" s="119">
        <f>D73</f>
        <v>0</v>
      </c>
      <c r="E113" s="119">
        <f>D73</f>
        <v>0</v>
      </c>
      <c r="F113" s="119"/>
      <c r="G113" s="119">
        <f>E73</f>
        <v>0</v>
      </c>
      <c r="H113" s="119">
        <f>E73</f>
        <v>0</v>
      </c>
      <c r="I113" s="119"/>
      <c r="J113" s="119"/>
      <c r="K113" s="119"/>
      <c r="L113" s="119"/>
      <c r="M113" s="120">
        <f t="shared" si="0"/>
        <v>0</v>
      </c>
      <c r="N113" s="120">
        <f t="shared" si="0"/>
        <v>0</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293</v>
      </c>
      <c r="D119" s="124">
        <f t="shared" ref="D119:N119" si="5">D105+D107+D109+D111+D113+D115+D117</f>
        <v>271</v>
      </c>
      <c r="E119" s="124">
        <f t="shared" si="5"/>
        <v>286</v>
      </c>
      <c r="F119" s="124">
        <f t="shared" si="5"/>
        <v>8</v>
      </c>
      <c r="G119" s="124">
        <f t="shared" si="5"/>
        <v>1575</v>
      </c>
      <c r="H119" s="124">
        <f t="shared" si="5"/>
        <v>3181</v>
      </c>
      <c r="I119" s="124">
        <f t="shared" si="5"/>
        <v>0</v>
      </c>
      <c r="J119" s="124">
        <f t="shared" si="5"/>
        <v>13</v>
      </c>
      <c r="K119" s="124">
        <f t="shared" si="5"/>
        <v>42</v>
      </c>
      <c r="L119" s="124">
        <f t="shared" si="5"/>
        <v>132</v>
      </c>
      <c r="M119" s="124">
        <f t="shared" si="5"/>
        <v>1588</v>
      </c>
      <c r="N119" s="124">
        <f t="shared" si="5"/>
        <v>3223</v>
      </c>
    </row>
    <row r="120" spans="1:14" ht="30.75" thickBot="1" x14ac:dyDescent="0.3">
      <c r="A120" s="7"/>
      <c r="H120" s="125" t="s">
        <v>189</v>
      </c>
      <c r="I120" s="126">
        <f>C22</f>
        <v>1857</v>
      </c>
    </row>
    <row r="121" spans="1:14" ht="30.75" thickBot="1" x14ac:dyDescent="0.3">
      <c r="A121" s="7"/>
      <c r="H121" s="125" t="s">
        <v>190</v>
      </c>
      <c r="I121" s="127">
        <f>SUM(I119:I120)</f>
        <v>1857</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workbookViewId="0">
      <selection activeCell="B89" sqref="B89"/>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355</v>
      </c>
      <c r="C2" s="221"/>
      <c r="D2" s="221"/>
      <c r="E2" s="221"/>
      <c r="F2" s="222"/>
    </row>
    <row r="3" spans="1:11" ht="13.5" customHeight="1" thickBot="1" x14ac:dyDescent="0.35">
      <c r="A3" s="3"/>
      <c r="B3" s="2"/>
      <c r="C3" s="2"/>
    </row>
    <row r="4" spans="1:11" ht="16.5" thickBot="1" x14ac:dyDescent="0.3">
      <c r="A4" s="6" t="s">
        <v>1</v>
      </c>
      <c r="B4" s="217" t="s">
        <v>356</v>
      </c>
      <c r="C4" s="218"/>
      <c r="D4" s="63" t="s">
        <v>2</v>
      </c>
      <c r="E4" s="79">
        <v>42256</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v>8424</v>
      </c>
      <c r="D17" s="4"/>
      <c r="E17" s="4"/>
      <c r="F17" s="4"/>
      <c r="G17" s="4"/>
      <c r="K17"/>
    </row>
    <row r="18" spans="1:12" x14ac:dyDescent="0.25">
      <c r="A18" s="57" t="s">
        <v>152</v>
      </c>
      <c r="B18" s="57"/>
      <c r="C18" s="17">
        <v>320</v>
      </c>
      <c r="D18" s="4"/>
      <c r="E18" s="4"/>
      <c r="F18" s="4"/>
      <c r="G18" s="4"/>
      <c r="K18"/>
    </row>
    <row r="19" spans="1:12" x14ac:dyDescent="0.25">
      <c r="A19" s="56" t="s">
        <v>51</v>
      </c>
      <c r="B19" s="56"/>
      <c r="C19" s="17">
        <v>80</v>
      </c>
      <c r="D19" s="4"/>
      <c r="E19" s="4"/>
      <c r="F19" s="4"/>
      <c r="G19" s="4"/>
      <c r="K19"/>
    </row>
    <row r="20" spans="1:12" x14ac:dyDescent="0.25">
      <c r="A20" s="57" t="s">
        <v>41</v>
      </c>
      <c r="B20" s="57"/>
      <c r="C20" s="17">
        <v>24</v>
      </c>
      <c r="D20" s="4"/>
      <c r="E20" s="4"/>
      <c r="F20" s="4"/>
      <c r="G20" s="4"/>
      <c r="K20"/>
    </row>
    <row r="21" spans="1:12" x14ac:dyDescent="0.25">
      <c r="A21" s="56" t="s">
        <v>49</v>
      </c>
      <c r="B21" s="56"/>
      <c r="C21" s="81">
        <v>260</v>
      </c>
      <c r="D21" s="4"/>
      <c r="E21" s="4"/>
      <c r="F21" s="4"/>
      <c r="G21" s="4"/>
      <c r="K21"/>
    </row>
    <row r="22" spans="1:12" s="11" customFormat="1" x14ac:dyDescent="0.25">
      <c r="A22" s="35"/>
      <c r="B22" s="83" t="s">
        <v>50</v>
      </c>
      <c r="C22" s="82">
        <f>SUM(C17:C21)</f>
        <v>9108</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c r="D26" s="17"/>
      <c r="E26" s="17"/>
      <c r="F26" s="17"/>
      <c r="G26" s="17"/>
      <c r="H26" s="17"/>
      <c r="I26" s="17"/>
      <c r="J26" s="17"/>
      <c r="L26" s="11">
        <f>G26+I26</f>
        <v>0</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v>54</v>
      </c>
      <c r="D30" s="17">
        <v>47</v>
      </c>
      <c r="E30" s="17">
        <v>47</v>
      </c>
      <c r="F30" s="17">
        <v>538</v>
      </c>
      <c r="G30" s="17">
        <v>562.98</v>
      </c>
      <c r="H30" s="17">
        <v>121</v>
      </c>
      <c r="I30" s="17">
        <v>121</v>
      </c>
      <c r="J30" s="17">
        <v>397</v>
      </c>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v>702</v>
      </c>
      <c r="D54" s="17">
        <v>702</v>
      </c>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c r="D62" s="26"/>
      <c r="E62" s="26"/>
      <c r="F62" s="26"/>
      <c r="G62" s="26"/>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v>23</v>
      </c>
      <c r="D65" s="26">
        <v>139</v>
      </c>
      <c r="E65" s="26">
        <v>8</v>
      </c>
      <c r="F65" s="26">
        <v>16</v>
      </c>
      <c r="G65" s="26">
        <v>2</v>
      </c>
      <c r="H65" s="100"/>
      <c r="I65" s="100"/>
    </row>
    <row r="66" spans="1:11" ht="31.5" customHeight="1" x14ac:dyDescent="0.25">
      <c r="A66" s="226" t="s">
        <v>160</v>
      </c>
      <c r="B66" s="227"/>
      <c r="C66" s="227"/>
      <c r="D66" s="228"/>
      <c r="E66" s="26"/>
      <c r="F66" s="26"/>
      <c r="G66" s="99"/>
      <c r="H66" s="101"/>
      <c r="I66" s="102"/>
    </row>
    <row r="67" spans="1:11" ht="50.25" customHeight="1" x14ac:dyDescent="0.25">
      <c r="A67" s="229" t="s">
        <v>165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c r="D70" s="26"/>
      <c r="E70" s="17"/>
      <c r="F70" s="17"/>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v>15</v>
      </c>
      <c r="D73" s="17">
        <v>15</v>
      </c>
      <c r="E73" s="17">
        <v>90</v>
      </c>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54</v>
      </c>
      <c r="D98" s="115">
        <f>SUM(D26:D31)</f>
        <v>47</v>
      </c>
      <c r="E98" s="115">
        <f>SUM(E26:E31)</f>
        <v>47</v>
      </c>
      <c r="F98" s="115"/>
      <c r="G98" s="115">
        <f>SUM(F26:F31)</f>
        <v>538</v>
      </c>
      <c r="H98" s="115">
        <f>SUM(G26:G31)</f>
        <v>562.98</v>
      </c>
      <c r="I98" s="115"/>
      <c r="J98" s="115">
        <f>SUM(H26:H31)</f>
        <v>121</v>
      </c>
      <c r="K98" s="115">
        <f>SUM(I26:I31)</f>
        <v>121</v>
      </c>
      <c r="L98" s="115">
        <f>SUM(J26:J31)</f>
        <v>397</v>
      </c>
      <c r="M98" s="116">
        <f>G98+J98</f>
        <v>659</v>
      </c>
      <c r="N98" s="116">
        <f>H98+K98</f>
        <v>683.98</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54</v>
      </c>
      <c r="D100" s="115">
        <f t="shared" ref="D100:L100" si="1">SUM(D98:D99)</f>
        <v>47</v>
      </c>
      <c r="E100" s="115">
        <f t="shared" si="1"/>
        <v>47</v>
      </c>
      <c r="F100" s="115"/>
      <c r="G100" s="115">
        <f t="shared" si="1"/>
        <v>538</v>
      </c>
      <c r="H100" s="115">
        <f t="shared" si="1"/>
        <v>562.98</v>
      </c>
      <c r="I100" s="115"/>
      <c r="J100" s="115">
        <f t="shared" si="1"/>
        <v>121</v>
      </c>
      <c r="K100" s="115">
        <f t="shared" si="1"/>
        <v>121</v>
      </c>
      <c r="L100" s="115">
        <f t="shared" si="1"/>
        <v>397</v>
      </c>
      <c r="M100" s="116">
        <f t="shared" si="0"/>
        <v>659</v>
      </c>
      <c r="N100" s="116">
        <f t="shared" si="0"/>
        <v>683.98</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702</v>
      </c>
      <c r="D104" s="115">
        <f>D54</f>
        <v>702</v>
      </c>
      <c r="E104" s="115">
        <f>D104</f>
        <v>702</v>
      </c>
      <c r="F104" s="115"/>
      <c r="G104" s="115"/>
      <c r="H104" s="115"/>
      <c r="I104" s="115"/>
      <c r="J104" s="115"/>
      <c r="K104" s="115"/>
      <c r="L104" s="115"/>
      <c r="M104" s="116">
        <f t="shared" si="0"/>
        <v>0</v>
      </c>
      <c r="N104" s="116">
        <f t="shared" si="0"/>
        <v>0</v>
      </c>
    </row>
    <row r="105" spans="1:14" x14ac:dyDescent="0.25">
      <c r="A105" s="118" t="s">
        <v>181</v>
      </c>
      <c r="B105" s="118"/>
      <c r="C105" s="119">
        <f>SUM(C100:C104)</f>
        <v>756</v>
      </c>
      <c r="D105" s="119">
        <f t="shared" ref="D105:L105" si="2">SUM(D100:D104)</f>
        <v>749</v>
      </c>
      <c r="E105" s="119">
        <f t="shared" si="2"/>
        <v>749</v>
      </c>
      <c r="F105" s="119">
        <f t="shared" si="2"/>
        <v>0</v>
      </c>
      <c r="G105" s="119">
        <f t="shared" si="2"/>
        <v>538</v>
      </c>
      <c r="H105" s="119">
        <f t="shared" si="2"/>
        <v>562.98</v>
      </c>
      <c r="I105" s="119"/>
      <c r="J105" s="119">
        <f t="shared" si="2"/>
        <v>121</v>
      </c>
      <c r="K105" s="119">
        <f t="shared" si="2"/>
        <v>121</v>
      </c>
      <c r="L105" s="119">
        <f t="shared" si="2"/>
        <v>397</v>
      </c>
      <c r="M105" s="120">
        <f t="shared" si="0"/>
        <v>659</v>
      </c>
      <c r="N105" s="120">
        <f t="shared" si="0"/>
        <v>683.98</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0</v>
      </c>
      <c r="D109" s="119"/>
      <c r="E109" s="119">
        <f>C65</f>
        <v>23</v>
      </c>
      <c r="F109" s="119">
        <f>D62+D70</f>
        <v>0</v>
      </c>
      <c r="G109" s="119">
        <f>E62+H65</f>
        <v>0</v>
      </c>
      <c r="H109" s="119">
        <f>F62+I65</f>
        <v>0</v>
      </c>
      <c r="I109" s="119"/>
      <c r="J109" s="119">
        <f>E65+E70</f>
        <v>8</v>
      </c>
      <c r="K109" s="119">
        <f>F65+G65+F70</f>
        <v>18</v>
      </c>
      <c r="L109" s="119">
        <f>D65</f>
        <v>139</v>
      </c>
      <c r="M109" s="120">
        <f t="shared" si="0"/>
        <v>8</v>
      </c>
      <c r="N109" s="120">
        <f t="shared" si="0"/>
        <v>18</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15</v>
      </c>
      <c r="D113" s="119">
        <f>D73</f>
        <v>15</v>
      </c>
      <c r="E113" s="119">
        <f>D73</f>
        <v>15</v>
      </c>
      <c r="F113" s="119"/>
      <c r="G113" s="119">
        <f>E73</f>
        <v>90</v>
      </c>
      <c r="H113" s="119">
        <f>E73</f>
        <v>90</v>
      </c>
      <c r="I113" s="119"/>
      <c r="J113" s="119"/>
      <c r="K113" s="119"/>
      <c r="L113" s="119"/>
      <c r="M113" s="120">
        <f t="shared" si="0"/>
        <v>90</v>
      </c>
      <c r="N113" s="120">
        <f t="shared" si="0"/>
        <v>90</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771</v>
      </c>
      <c r="D119" s="124">
        <f t="shared" ref="D119:N119" si="5">D105+D107+D109+D111+D113+D115+D117</f>
        <v>764</v>
      </c>
      <c r="E119" s="124">
        <f t="shared" si="5"/>
        <v>787</v>
      </c>
      <c r="F119" s="124">
        <f t="shared" si="5"/>
        <v>0</v>
      </c>
      <c r="G119" s="124">
        <f t="shared" si="5"/>
        <v>628</v>
      </c>
      <c r="H119" s="124">
        <f t="shared" si="5"/>
        <v>652.98</v>
      </c>
      <c r="I119" s="124">
        <f t="shared" si="5"/>
        <v>0</v>
      </c>
      <c r="J119" s="124">
        <f t="shared" si="5"/>
        <v>129</v>
      </c>
      <c r="K119" s="124">
        <f t="shared" si="5"/>
        <v>139</v>
      </c>
      <c r="L119" s="124">
        <f t="shared" si="5"/>
        <v>536</v>
      </c>
      <c r="M119" s="124">
        <f t="shared" si="5"/>
        <v>757</v>
      </c>
      <c r="N119" s="124">
        <f t="shared" si="5"/>
        <v>791.98</v>
      </c>
    </row>
    <row r="120" spans="1:14" ht="30.75" thickBot="1" x14ac:dyDescent="0.3">
      <c r="A120" s="7"/>
      <c r="H120" s="125" t="s">
        <v>189</v>
      </c>
      <c r="I120" s="126">
        <f>C22</f>
        <v>9108</v>
      </c>
    </row>
    <row r="121" spans="1:14" ht="30.75" thickBot="1" x14ac:dyDescent="0.3">
      <c r="A121" s="7"/>
      <c r="H121" s="125" t="s">
        <v>190</v>
      </c>
      <c r="I121" s="127">
        <f>SUM(I119:I120)</f>
        <v>9108</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100" workbookViewId="0">
      <selection activeCell="B89" sqref="B89"/>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357</v>
      </c>
      <c r="C2" s="221"/>
      <c r="D2" s="221"/>
      <c r="E2" s="221"/>
      <c r="F2" s="222"/>
    </row>
    <row r="3" spans="1:11" ht="13.5" customHeight="1" thickBot="1" x14ac:dyDescent="0.35">
      <c r="A3" s="3"/>
      <c r="B3" s="2"/>
      <c r="C3" s="2"/>
    </row>
    <row r="4" spans="1:11" ht="16.5" thickBot="1" x14ac:dyDescent="0.3">
      <c r="A4" s="6" t="s">
        <v>1</v>
      </c>
      <c r="B4" s="217" t="s">
        <v>358</v>
      </c>
      <c r="C4" s="218"/>
      <c r="D4" s="63" t="s">
        <v>2</v>
      </c>
      <c r="E4" s="79">
        <v>42262</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v>5327</v>
      </c>
      <c r="D17" s="4"/>
      <c r="E17" s="4"/>
      <c r="F17" s="4"/>
      <c r="G17" s="4"/>
      <c r="K17"/>
    </row>
    <row r="18" spans="1:12" x14ac:dyDescent="0.25">
      <c r="A18" s="57" t="s">
        <v>152</v>
      </c>
      <c r="B18" s="57"/>
      <c r="C18" s="17">
        <f>264+189</f>
        <v>453</v>
      </c>
      <c r="D18" s="4"/>
      <c r="E18" s="4"/>
      <c r="F18" s="4"/>
      <c r="G18" s="4"/>
      <c r="K18"/>
    </row>
    <row r="19" spans="1:12" x14ac:dyDescent="0.25">
      <c r="A19" s="56" t="s">
        <v>51</v>
      </c>
      <c r="B19" s="56"/>
      <c r="C19" s="17">
        <v>500</v>
      </c>
      <c r="D19" s="4"/>
      <c r="E19" s="4"/>
      <c r="F19" s="4"/>
      <c r="G19" s="4"/>
      <c r="K19"/>
    </row>
    <row r="20" spans="1:12" x14ac:dyDescent="0.25">
      <c r="A20" s="57" t="s">
        <v>41</v>
      </c>
      <c r="B20" s="57"/>
      <c r="C20" s="17">
        <v>42</v>
      </c>
      <c r="D20" s="4"/>
      <c r="E20" s="4"/>
      <c r="F20" s="4"/>
      <c r="G20" s="4"/>
      <c r="K20"/>
    </row>
    <row r="21" spans="1:12" x14ac:dyDescent="0.25">
      <c r="A21" s="56" t="s">
        <v>49</v>
      </c>
      <c r="B21" s="56"/>
      <c r="C21" s="81">
        <v>300</v>
      </c>
      <c r="D21" s="4"/>
      <c r="E21" s="4"/>
      <c r="F21" s="4"/>
      <c r="G21" s="4"/>
      <c r="K21"/>
    </row>
    <row r="22" spans="1:12" s="11" customFormat="1" x14ac:dyDescent="0.25">
      <c r="A22" s="35"/>
      <c r="B22" s="83" t="s">
        <v>50</v>
      </c>
      <c r="C22" s="82">
        <f>SUM(C17:C21)</f>
        <v>6622</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c r="D26" s="17"/>
      <c r="E26" s="17"/>
      <c r="F26" s="17"/>
      <c r="G26" s="17"/>
      <c r="H26" s="17"/>
      <c r="I26" s="17"/>
      <c r="J26" s="17"/>
      <c r="L26" s="11">
        <f>G26+I26</f>
        <v>0</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f>12+17</f>
        <v>29</v>
      </c>
      <c r="D29" s="17">
        <f>11+16</f>
        <v>27</v>
      </c>
      <c r="E29" s="17">
        <f>11+16</f>
        <v>27</v>
      </c>
      <c r="F29" s="17">
        <f>491+472</f>
        <v>963</v>
      </c>
      <c r="G29" s="17">
        <f>246+255.5</f>
        <v>501.5</v>
      </c>
      <c r="H29" s="17">
        <v>5</v>
      </c>
      <c r="I29" s="17">
        <v>12</v>
      </c>
      <c r="J29" s="17">
        <v>145</v>
      </c>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v>482</v>
      </c>
      <c r="D54" s="17">
        <v>482</v>
      </c>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c r="D62" s="26"/>
      <c r="E62" s="26"/>
      <c r="F62" s="26"/>
      <c r="G62" s="26"/>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v>157</v>
      </c>
      <c r="D65" s="26">
        <v>412</v>
      </c>
      <c r="E65" s="26">
        <v>12</v>
      </c>
      <c r="F65" s="26">
        <v>38</v>
      </c>
      <c r="G65" s="26">
        <v>1</v>
      </c>
      <c r="H65" s="100">
        <v>14</v>
      </c>
      <c r="I65" s="100"/>
    </row>
    <row r="66" spans="1:11" ht="31.5" customHeight="1" x14ac:dyDescent="0.25">
      <c r="A66" s="226" t="s">
        <v>160</v>
      </c>
      <c r="B66" s="227"/>
      <c r="C66" s="227"/>
      <c r="D66" s="228"/>
      <c r="E66" s="26"/>
      <c r="F66" s="26"/>
      <c r="G66" s="99"/>
      <c r="H66" s="101"/>
      <c r="I66" s="102"/>
    </row>
    <row r="67" spans="1:11" ht="50.25" customHeight="1" x14ac:dyDescent="0.25">
      <c r="A67" s="229" t="s">
        <v>165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c r="D70" s="26"/>
      <c r="E70" s="17"/>
      <c r="F70" s="17"/>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v>21</v>
      </c>
      <c r="D73" s="17">
        <v>20</v>
      </c>
      <c r="E73" s="17">
        <v>126</v>
      </c>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29</v>
      </c>
      <c r="D98" s="115">
        <f>SUM(D26:D31)</f>
        <v>27</v>
      </c>
      <c r="E98" s="115">
        <f>SUM(E26:E31)</f>
        <v>27</v>
      </c>
      <c r="F98" s="115"/>
      <c r="G98" s="115">
        <f>SUM(F26:F31)</f>
        <v>963</v>
      </c>
      <c r="H98" s="115">
        <f>SUM(G26:G31)</f>
        <v>501.5</v>
      </c>
      <c r="I98" s="115"/>
      <c r="J98" s="115">
        <f>SUM(H26:H31)</f>
        <v>5</v>
      </c>
      <c r="K98" s="115">
        <f>SUM(I26:I31)</f>
        <v>12</v>
      </c>
      <c r="L98" s="115">
        <f>SUM(J26:J31)</f>
        <v>145</v>
      </c>
      <c r="M98" s="116">
        <f>G98+J98</f>
        <v>968</v>
      </c>
      <c r="N98" s="116">
        <f>H98+K98</f>
        <v>513.5</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29</v>
      </c>
      <c r="D100" s="115">
        <f t="shared" ref="D100:L100" si="1">SUM(D98:D99)</f>
        <v>27</v>
      </c>
      <c r="E100" s="115">
        <f t="shared" si="1"/>
        <v>27</v>
      </c>
      <c r="F100" s="115"/>
      <c r="G100" s="115">
        <f t="shared" si="1"/>
        <v>963</v>
      </c>
      <c r="H100" s="115">
        <f t="shared" si="1"/>
        <v>501.5</v>
      </c>
      <c r="I100" s="115"/>
      <c r="J100" s="115">
        <f t="shared" si="1"/>
        <v>5</v>
      </c>
      <c r="K100" s="115">
        <f t="shared" si="1"/>
        <v>12</v>
      </c>
      <c r="L100" s="115">
        <f t="shared" si="1"/>
        <v>145</v>
      </c>
      <c r="M100" s="116">
        <f t="shared" si="0"/>
        <v>968</v>
      </c>
      <c r="N100" s="116">
        <f t="shared" si="0"/>
        <v>513.5</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482</v>
      </c>
      <c r="D104" s="115">
        <f>D54</f>
        <v>482</v>
      </c>
      <c r="E104" s="115">
        <f>D104</f>
        <v>482</v>
      </c>
      <c r="F104" s="115"/>
      <c r="G104" s="115"/>
      <c r="H104" s="115"/>
      <c r="I104" s="115"/>
      <c r="J104" s="115"/>
      <c r="K104" s="115"/>
      <c r="L104" s="115"/>
      <c r="M104" s="116">
        <f t="shared" si="0"/>
        <v>0</v>
      </c>
      <c r="N104" s="116">
        <f t="shared" si="0"/>
        <v>0</v>
      </c>
    </row>
    <row r="105" spans="1:14" x14ac:dyDescent="0.25">
      <c r="A105" s="118" t="s">
        <v>181</v>
      </c>
      <c r="B105" s="118"/>
      <c r="C105" s="119">
        <f>SUM(C100:C104)</f>
        <v>511</v>
      </c>
      <c r="D105" s="119">
        <f t="shared" ref="D105:L105" si="2">SUM(D100:D104)</f>
        <v>509</v>
      </c>
      <c r="E105" s="119">
        <f t="shared" si="2"/>
        <v>509</v>
      </c>
      <c r="F105" s="119">
        <f t="shared" si="2"/>
        <v>0</v>
      </c>
      <c r="G105" s="119">
        <f t="shared" si="2"/>
        <v>963</v>
      </c>
      <c r="H105" s="119">
        <f t="shared" si="2"/>
        <v>501.5</v>
      </c>
      <c r="I105" s="119"/>
      <c r="J105" s="119">
        <f t="shared" si="2"/>
        <v>5</v>
      </c>
      <c r="K105" s="119">
        <f t="shared" si="2"/>
        <v>12</v>
      </c>
      <c r="L105" s="119">
        <f t="shared" si="2"/>
        <v>145</v>
      </c>
      <c r="M105" s="120">
        <f t="shared" si="0"/>
        <v>968</v>
      </c>
      <c r="N105" s="120">
        <f t="shared" si="0"/>
        <v>513.5</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0</v>
      </c>
      <c r="D109" s="119"/>
      <c r="E109" s="119">
        <f>C65</f>
        <v>157</v>
      </c>
      <c r="F109" s="119">
        <f>D62+D70</f>
        <v>0</v>
      </c>
      <c r="G109" s="119">
        <f>E62+H65</f>
        <v>14</v>
      </c>
      <c r="H109" s="119">
        <f>F62+I65</f>
        <v>0</v>
      </c>
      <c r="I109" s="119"/>
      <c r="J109" s="119">
        <f>E65+E70</f>
        <v>12</v>
      </c>
      <c r="K109" s="119">
        <f>F65+G65+F70</f>
        <v>39</v>
      </c>
      <c r="L109" s="119">
        <f>D65</f>
        <v>412</v>
      </c>
      <c r="M109" s="120">
        <f t="shared" si="0"/>
        <v>26</v>
      </c>
      <c r="N109" s="120">
        <f t="shared" si="0"/>
        <v>39</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21</v>
      </c>
      <c r="D113" s="119">
        <f>D73</f>
        <v>20</v>
      </c>
      <c r="E113" s="119">
        <f>D73</f>
        <v>20</v>
      </c>
      <c r="F113" s="119"/>
      <c r="G113" s="119">
        <f>E73</f>
        <v>126</v>
      </c>
      <c r="H113" s="119">
        <f>E73</f>
        <v>126</v>
      </c>
      <c r="I113" s="119"/>
      <c r="J113" s="119"/>
      <c r="K113" s="119"/>
      <c r="L113" s="119"/>
      <c r="M113" s="120">
        <f t="shared" si="0"/>
        <v>126</v>
      </c>
      <c r="N113" s="120">
        <f t="shared" si="0"/>
        <v>126</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532</v>
      </c>
      <c r="D119" s="124">
        <f t="shared" ref="D119:N119" si="5">D105+D107+D109+D111+D113+D115+D117</f>
        <v>529</v>
      </c>
      <c r="E119" s="124">
        <f t="shared" si="5"/>
        <v>686</v>
      </c>
      <c r="F119" s="124">
        <f t="shared" si="5"/>
        <v>0</v>
      </c>
      <c r="G119" s="124">
        <f t="shared" si="5"/>
        <v>1103</v>
      </c>
      <c r="H119" s="124">
        <f t="shared" si="5"/>
        <v>627.5</v>
      </c>
      <c r="I119" s="124">
        <f t="shared" si="5"/>
        <v>0</v>
      </c>
      <c r="J119" s="124">
        <f t="shared" si="5"/>
        <v>17</v>
      </c>
      <c r="K119" s="124">
        <f t="shared" si="5"/>
        <v>51</v>
      </c>
      <c r="L119" s="124">
        <f t="shared" si="5"/>
        <v>557</v>
      </c>
      <c r="M119" s="124">
        <f t="shared" si="5"/>
        <v>1120</v>
      </c>
      <c r="N119" s="124">
        <f t="shared" si="5"/>
        <v>678.5</v>
      </c>
    </row>
    <row r="120" spans="1:14" ht="30.75" thickBot="1" x14ac:dyDescent="0.3">
      <c r="A120" s="7"/>
      <c r="H120" s="125" t="s">
        <v>189</v>
      </c>
      <c r="I120" s="126">
        <f>C22</f>
        <v>6622</v>
      </c>
    </row>
    <row r="121" spans="1:14" ht="30.75" thickBot="1" x14ac:dyDescent="0.3">
      <c r="A121" s="7"/>
      <c r="H121" s="125" t="s">
        <v>190</v>
      </c>
      <c r="I121" s="127">
        <f>SUM(I119:I120)</f>
        <v>6622</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workbookViewId="0">
      <selection activeCell="B89" sqref="B89"/>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195</v>
      </c>
      <c r="C2" s="221"/>
      <c r="D2" s="221"/>
      <c r="E2" s="221"/>
      <c r="F2" s="222"/>
    </row>
    <row r="3" spans="1:11" ht="13.5" customHeight="1" thickBot="1" x14ac:dyDescent="0.35">
      <c r="A3" s="3"/>
      <c r="B3" s="2"/>
      <c r="C3" s="2"/>
    </row>
    <row r="4" spans="1:11" ht="32.25" thickBot="1" x14ac:dyDescent="0.3">
      <c r="A4" s="6" t="s">
        <v>1</v>
      </c>
      <c r="B4" s="217" t="s">
        <v>196</v>
      </c>
      <c r="C4" s="218"/>
      <c r="D4" s="63" t="s">
        <v>2</v>
      </c>
      <c r="E4" s="79" t="s">
        <v>88</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c r="D17" s="4"/>
      <c r="E17" s="4"/>
      <c r="F17" s="4"/>
      <c r="G17" s="4"/>
      <c r="K17"/>
    </row>
    <row r="18" spans="1:12" x14ac:dyDescent="0.25">
      <c r="A18" s="57" t="s">
        <v>152</v>
      </c>
      <c r="B18" s="57"/>
      <c r="C18" s="17">
        <v>782</v>
      </c>
      <c r="D18" s="4"/>
      <c r="E18" s="4"/>
      <c r="F18" s="4"/>
      <c r="G18" s="4"/>
      <c r="K18"/>
    </row>
    <row r="19" spans="1:12" x14ac:dyDescent="0.25">
      <c r="A19" s="56" t="s">
        <v>51</v>
      </c>
      <c r="B19" s="56"/>
      <c r="C19" s="17">
        <v>375</v>
      </c>
      <c r="D19" s="4"/>
      <c r="E19" s="4"/>
      <c r="F19" s="4"/>
      <c r="G19" s="4"/>
      <c r="K19"/>
    </row>
    <row r="20" spans="1:12" x14ac:dyDescent="0.25">
      <c r="A20" s="57" t="s">
        <v>41</v>
      </c>
      <c r="B20" s="57"/>
      <c r="C20" s="17">
        <v>825</v>
      </c>
      <c r="D20" s="4"/>
      <c r="E20" s="4"/>
      <c r="F20" s="4"/>
      <c r="G20" s="4"/>
      <c r="K20"/>
    </row>
    <row r="21" spans="1:12" x14ac:dyDescent="0.25">
      <c r="A21" s="56" t="s">
        <v>49</v>
      </c>
      <c r="B21" s="56"/>
      <c r="C21" s="81">
        <v>250</v>
      </c>
      <c r="D21" s="4"/>
      <c r="E21" s="4"/>
      <c r="F21" s="4"/>
      <c r="G21" s="4"/>
      <c r="K21"/>
    </row>
    <row r="22" spans="1:12" s="11" customFormat="1" x14ac:dyDescent="0.25">
      <c r="A22" s="35"/>
      <c r="B22" s="83" t="s">
        <v>50</v>
      </c>
      <c r="C22" s="82">
        <f>SUM(C17:C21)</f>
        <v>2232</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v>51</v>
      </c>
      <c r="D26" s="17">
        <v>51</v>
      </c>
      <c r="E26" s="17">
        <v>51</v>
      </c>
      <c r="F26" s="17">
        <v>823</v>
      </c>
      <c r="G26" s="17">
        <v>914.31</v>
      </c>
      <c r="H26" s="17">
        <v>187</v>
      </c>
      <c r="I26" s="17">
        <v>420</v>
      </c>
      <c r="J26" s="17">
        <v>2028</v>
      </c>
      <c r="L26" s="11">
        <f>G26+I26</f>
        <v>1334.31</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c r="D54" s="17"/>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v>750</v>
      </c>
      <c r="D62" s="26">
        <v>12</v>
      </c>
      <c r="E62" s="26">
        <v>236</v>
      </c>
      <c r="F62" s="26">
        <v>561.5</v>
      </c>
      <c r="G62" s="26">
        <v>5</v>
      </c>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v>25</v>
      </c>
      <c r="D65" s="26">
        <v>305</v>
      </c>
      <c r="E65" s="26">
        <v>17</v>
      </c>
      <c r="F65" s="26">
        <v>70.5</v>
      </c>
      <c r="G65" s="26">
        <v>0</v>
      </c>
      <c r="H65" s="100">
        <v>0</v>
      </c>
      <c r="I65" s="100">
        <v>0</v>
      </c>
    </row>
    <row r="66" spans="1:11" ht="31.5" customHeight="1" x14ac:dyDescent="0.25">
      <c r="A66" s="226" t="s">
        <v>160</v>
      </c>
      <c r="B66" s="227"/>
      <c r="C66" s="227"/>
      <c r="D66" s="228"/>
      <c r="E66" s="26"/>
      <c r="F66" s="26"/>
      <c r="G66" s="99"/>
      <c r="H66" s="101"/>
      <c r="I66" s="102"/>
    </row>
    <row r="67" spans="1:11" ht="50.25" customHeight="1" x14ac:dyDescent="0.25">
      <c r="A67" s="229" t="s">
        <v>197</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v>15</v>
      </c>
      <c r="D70" s="26">
        <v>7</v>
      </c>
      <c r="E70" s="17">
        <v>0</v>
      </c>
      <c r="F70" s="17">
        <v>0</v>
      </c>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v>161</v>
      </c>
      <c r="D73" s="17">
        <v>159</v>
      </c>
      <c r="E73" s="17">
        <v>902</v>
      </c>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v>132</v>
      </c>
      <c r="D79" s="26">
        <v>108</v>
      </c>
      <c r="E79" s="26">
        <v>108</v>
      </c>
      <c r="F79" s="26">
        <v>108</v>
      </c>
      <c r="G79" s="26">
        <v>36</v>
      </c>
      <c r="H79" s="26">
        <v>0</v>
      </c>
      <c r="I79" s="26">
        <v>0</v>
      </c>
      <c r="J79" s="26">
        <v>0</v>
      </c>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198</v>
      </c>
      <c r="B89" s="57"/>
      <c r="C89" s="26">
        <v>43</v>
      </c>
      <c r="D89" s="26">
        <v>40</v>
      </c>
      <c r="E89" s="26">
        <v>40</v>
      </c>
      <c r="F89" s="26" t="s">
        <v>199</v>
      </c>
      <c r="G89" s="26">
        <v>250</v>
      </c>
      <c r="H89" s="26">
        <v>25</v>
      </c>
      <c r="I89" s="26">
        <v>75</v>
      </c>
      <c r="J89" s="26">
        <v>490</v>
      </c>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51</v>
      </c>
      <c r="D98" s="115">
        <f>SUM(D26:D31)</f>
        <v>51</v>
      </c>
      <c r="E98" s="115">
        <f>SUM(E26:E31)</f>
        <v>51</v>
      </c>
      <c r="F98" s="115"/>
      <c r="G98" s="115">
        <f>SUM(F26:F31)</f>
        <v>823</v>
      </c>
      <c r="H98" s="115">
        <f>SUM(G26:G31)</f>
        <v>914.31</v>
      </c>
      <c r="I98" s="115"/>
      <c r="J98" s="115">
        <f>SUM(H26:H31)</f>
        <v>187</v>
      </c>
      <c r="K98" s="115">
        <f>SUM(I26:I31)</f>
        <v>420</v>
      </c>
      <c r="L98" s="115">
        <f>SUM(J26:J31)</f>
        <v>2028</v>
      </c>
      <c r="M98" s="116">
        <f>G98+J98</f>
        <v>1010</v>
      </c>
      <c r="N98" s="116">
        <f>H98+K98</f>
        <v>1334.31</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51</v>
      </c>
      <c r="D100" s="115">
        <f t="shared" ref="D100:L100" si="1">SUM(D98:D99)</f>
        <v>51</v>
      </c>
      <c r="E100" s="115">
        <f t="shared" si="1"/>
        <v>51</v>
      </c>
      <c r="F100" s="115"/>
      <c r="G100" s="115">
        <f t="shared" si="1"/>
        <v>823</v>
      </c>
      <c r="H100" s="115">
        <f t="shared" si="1"/>
        <v>914.31</v>
      </c>
      <c r="I100" s="115"/>
      <c r="J100" s="115">
        <f t="shared" si="1"/>
        <v>187</v>
      </c>
      <c r="K100" s="115">
        <f t="shared" si="1"/>
        <v>420</v>
      </c>
      <c r="L100" s="115">
        <f t="shared" si="1"/>
        <v>2028</v>
      </c>
      <c r="M100" s="116">
        <f t="shared" si="0"/>
        <v>1010</v>
      </c>
      <c r="N100" s="116">
        <f t="shared" si="0"/>
        <v>1334.31</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51</v>
      </c>
      <c r="D105" s="119">
        <f t="shared" ref="D105:L105" si="2">SUM(D100:D104)</f>
        <v>51</v>
      </c>
      <c r="E105" s="119">
        <f t="shared" si="2"/>
        <v>51</v>
      </c>
      <c r="F105" s="119">
        <f t="shared" si="2"/>
        <v>0</v>
      </c>
      <c r="G105" s="119">
        <f t="shared" si="2"/>
        <v>823</v>
      </c>
      <c r="H105" s="119">
        <f t="shared" si="2"/>
        <v>914.31</v>
      </c>
      <c r="I105" s="119"/>
      <c r="J105" s="119">
        <f t="shared" si="2"/>
        <v>187</v>
      </c>
      <c r="K105" s="119">
        <f t="shared" si="2"/>
        <v>420</v>
      </c>
      <c r="L105" s="119">
        <f t="shared" si="2"/>
        <v>2028</v>
      </c>
      <c r="M105" s="120">
        <f t="shared" si="0"/>
        <v>1010</v>
      </c>
      <c r="N105" s="120">
        <f t="shared" si="0"/>
        <v>1334.31</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765</v>
      </c>
      <c r="D109" s="119"/>
      <c r="E109" s="119">
        <f>C65</f>
        <v>25</v>
      </c>
      <c r="F109" s="119">
        <f>D62+D70</f>
        <v>19</v>
      </c>
      <c r="G109" s="119">
        <f>E62+H65</f>
        <v>236</v>
      </c>
      <c r="H109" s="119">
        <f>F62+I65</f>
        <v>561.5</v>
      </c>
      <c r="I109" s="119"/>
      <c r="J109" s="119">
        <f>E65+E70</f>
        <v>17</v>
      </c>
      <c r="K109" s="119">
        <f>F65+G65+F70</f>
        <v>70.5</v>
      </c>
      <c r="L109" s="119">
        <f>D65</f>
        <v>305</v>
      </c>
      <c r="M109" s="120">
        <f t="shared" si="0"/>
        <v>253</v>
      </c>
      <c r="N109" s="120">
        <f t="shared" si="0"/>
        <v>632</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132</v>
      </c>
      <c r="D111" s="119">
        <f>D79+C76</f>
        <v>108</v>
      </c>
      <c r="E111" s="119">
        <f>E79+C76</f>
        <v>108</v>
      </c>
      <c r="F111" s="119"/>
      <c r="G111" s="119">
        <f>F79</f>
        <v>108</v>
      </c>
      <c r="H111" s="119">
        <f>G79</f>
        <v>36</v>
      </c>
      <c r="I111" s="119">
        <f>D76+D82</f>
        <v>0</v>
      </c>
      <c r="J111" s="119">
        <f>H79</f>
        <v>0</v>
      </c>
      <c r="K111" s="119">
        <f>I79</f>
        <v>0</v>
      </c>
      <c r="L111" s="119">
        <f>J79</f>
        <v>0</v>
      </c>
      <c r="M111" s="120">
        <f t="shared" si="0"/>
        <v>108</v>
      </c>
      <c r="N111" s="120">
        <f t="shared" si="0"/>
        <v>36</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161</v>
      </c>
      <c r="D113" s="119">
        <f>D73</f>
        <v>159</v>
      </c>
      <c r="E113" s="119">
        <f>D73</f>
        <v>159</v>
      </c>
      <c r="F113" s="119"/>
      <c r="G113" s="119">
        <f>E73</f>
        <v>902</v>
      </c>
      <c r="H113" s="119">
        <f>E73</f>
        <v>902</v>
      </c>
      <c r="I113" s="119"/>
      <c r="J113" s="119"/>
      <c r="K113" s="119"/>
      <c r="L113" s="119"/>
      <c r="M113" s="120">
        <f t="shared" si="0"/>
        <v>902</v>
      </c>
      <c r="N113" s="120">
        <f t="shared" si="0"/>
        <v>902</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43</v>
      </c>
      <c r="D117" s="119">
        <f>SUM(D89:D96)</f>
        <v>40</v>
      </c>
      <c r="E117" s="119">
        <f>SUM(E89:E96)</f>
        <v>40</v>
      </c>
      <c r="F117" s="119">
        <f>SUM(F89:F96)</f>
        <v>0</v>
      </c>
      <c r="G117" s="119"/>
      <c r="H117" s="119"/>
      <c r="I117" s="119">
        <f>SUM(G89:G96)</f>
        <v>250</v>
      </c>
      <c r="J117" s="119">
        <f>SUM(H89:H96)</f>
        <v>25</v>
      </c>
      <c r="K117" s="119">
        <f>SUM(I89:I96)</f>
        <v>75</v>
      </c>
      <c r="L117" s="119">
        <f>SUM(J89:J96)</f>
        <v>490</v>
      </c>
      <c r="M117" s="120">
        <f t="shared" ref="M117:N117" si="4">G117+J117</f>
        <v>25</v>
      </c>
      <c r="N117" s="120">
        <f t="shared" si="4"/>
        <v>75</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1152</v>
      </c>
      <c r="D119" s="124">
        <f t="shared" ref="D119:N119" si="5">D105+D107+D109+D111+D113+D115+D117</f>
        <v>358</v>
      </c>
      <c r="E119" s="124">
        <f t="shared" si="5"/>
        <v>383</v>
      </c>
      <c r="F119" s="124">
        <f t="shared" si="5"/>
        <v>19</v>
      </c>
      <c r="G119" s="124">
        <f t="shared" si="5"/>
        <v>2069</v>
      </c>
      <c r="H119" s="124">
        <f t="shared" si="5"/>
        <v>2413.81</v>
      </c>
      <c r="I119" s="124">
        <f t="shared" si="5"/>
        <v>250</v>
      </c>
      <c r="J119" s="124">
        <f t="shared" si="5"/>
        <v>229</v>
      </c>
      <c r="K119" s="124">
        <f t="shared" si="5"/>
        <v>565.5</v>
      </c>
      <c r="L119" s="124">
        <f t="shared" si="5"/>
        <v>2823</v>
      </c>
      <c r="M119" s="124">
        <f t="shared" si="5"/>
        <v>2298</v>
      </c>
      <c r="N119" s="124">
        <f t="shared" si="5"/>
        <v>2979.31</v>
      </c>
    </row>
    <row r="120" spans="1:14" ht="30.75" thickBot="1" x14ac:dyDescent="0.3">
      <c r="A120" s="7"/>
      <c r="H120" s="125" t="s">
        <v>189</v>
      </c>
      <c r="I120" s="126">
        <f>C22</f>
        <v>2232</v>
      </c>
    </row>
    <row r="121" spans="1:14" ht="30.75" thickBot="1" x14ac:dyDescent="0.3">
      <c r="A121" s="7"/>
      <c r="H121" s="125" t="s">
        <v>190</v>
      </c>
      <c r="I121" s="127">
        <f>SUM(I119:I120)</f>
        <v>2482</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8:E9"/>
  <sheetViews>
    <sheetView workbookViewId="0">
      <selection activeCell="B89" sqref="B89"/>
    </sheetView>
  </sheetViews>
  <sheetFormatPr defaultRowHeight="15" x14ac:dyDescent="0.25"/>
  <cols>
    <col min="4" max="4" width="16.28515625" customWidth="1"/>
    <col min="5" max="5" width="18" customWidth="1"/>
  </cols>
  <sheetData>
    <row r="8" spans="4:5" x14ac:dyDescent="0.25">
      <c r="D8" t="s">
        <v>378</v>
      </c>
      <c r="E8" t="s">
        <v>379</v>
      </c>
    </row>
    <row r="9" spans="4:5" x14ac:dyDescent="0.25">
      <c r="D9">
        <f>Abbeville!G100+Allendale!G100+Bamberg!G100+Barnwell!G100+Berkeley!G100+Chesterfield!G100+Clarendon!G100+Dillon!G100+Florence!G100+Hampton!G100+Jasper!G100+Laurens!G100+Lee!G100+Lexington!G100+McCormick!G100+Marion!G100+Marlboro!G100+Orangeburg!G100+Saluda!G100+Williamsburg!G100</f>
        <v>15053</v>
      </c>
      <c r="E9">
        <f>Abbeville!H100+Allendale!H100+Bamberg!H100+Barnwell!H100+Berkeley!H100+Chesterfield!H100+Clarendon!H100+Dillon!H100+Florence!H100+Hampton!H100+Jasper!H100+Laurens!H100+Lee!H100+Lexington!H100+McCormick!H100+Marion!H100+Marlboro!H100+Orangeburg!H100+Saluda!H100+Williamsburg!H100</f>
        <v>13951.85</v>
      </c>
    </row>
  </sheetData>
  <pageMargins left="0.7" right="0.7" top="0.75" bottom="0.75" header="0.3" footer="0.3"/>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94" workbookViewId="0">
      <selection activeCell="G100" sqref="G100"/>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209</v>
      </c>
      <c r="C2" s="221"/>
      <c r="D2" s="221"/>
      <c r="E2" s="221"/>
      <c r="F2" s="222"/>
    </row>
    <row r="3" spans="1:11" ht="13.5" customHeight="1" thickBot="1" x14ac:dyDescent="0.35">
      <c r="A3" s="3"/>
      <c r="B3" s="2"/>
      <c r="C3" s="2"/>
    </row>
    <row r="4" spans="1:11" ht="16.5" thickBot="1" x14ac:dyDescent="0.3">
      <c r="A4" s="6" t="s">
        <v>1</v>
      </c>
      <c r="B4" s="217" t="s">
        <v>210</v>
      </c>
      <c r="C4" s="218"/>
      <c r="D4" s="63" t="s">
        <v>2</v>
      </c>
      <c r="E4" s="79">
        <v>42277</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1" x14ac:dyDescent="0.25">
      <c r="A17" s="56" t="s">
        <v>22</v>
      </c>
      <c r="B17" s="56"/>
      <c r="C17" s="17">
        <v>1056</v>
      </c>
      <c r="D17" s="4"/>
      <c r="E17" s="4"/>
      <c r="F17" s="4"/>
      <c r="G17" s="4"/>
      <c r="K17"/>
    </row>
    <row r="18" spans="1:11" x14ac:dyDescent="0.25">
      <c r="A18" s="57" t="s">
        <v>152</v>
      </c>
      <c r="B18" s="57"/>
      <c r="C18" s="17">
        <v>738</v>
      </c>
      <c r="D18" s="4"/>
      <c r="E18" s="4"/>
      <c r="F18" s="4"/>
      <c r="G18" s="4"/>
      <c r="K18"/>
    </row>
    <row r="19" spans="1:11" x14ac:dyDescent="0.25">
      <c r="A19" s="56" t="s">
        <v>51</v>
      </c>
      <c r="B19" s="56"/>
      <c r="C19" s="17">
        <v>360</v>
      </c>
      <c r="D19" s="4"/>
      <c r="E19" s="4"/>
      <c r="F19" s="4"/>
      <c r="G19" s="4"/>
      <c r="K19"/>
    </row>
    <row r="20" spans="1:11" x14ac:dyDescent="0.25">
      <c r="A20" s="57" t="s">
        <v>41</v>
      </c>
      <c r="B20" s="57"/>
      <c r="C20" s="17">
        <v>80</v>
      </c>
      <c r="D20" s="4"/>
      <c r="E20" s="4"/>
      <c r="F20" s="4"/>
      <c r="G20" s="4"/>
      <c r="K20"/>
    </row>
    <row r="21" spans="1:11" x14ac:dyDescent="0.25">
      <c r="A21" s="56" t="s">
        <v>49</v>
      </c>
      <c r="B21" s="56"/>
      <c r="C21" s="81">
        <v>725</v>
      </c>
      <c r="D21" s="4"/>
      <c r="E21" s="4"/>
      <c r="F21" s="4"/>
      <c r="G21" s="4"/>
      <c r="K21"/>
    </row>
    <row r="22" spans="1:11" s="11" customFormat="1" x14ac:dyDescent="0.25">
      <c r="A22" s="35"/>
      <c r="B22" s="83" t="s">
        <v>50</v>
      </c>
      <c r="C22" s="82">
        <f>SUM(C17:C21)</f>
        <v>2959</v>
      </c>
      <c r="D22" s="80"/>
      <c r="E22" s="80"/>
      <c r="F22" s="80"/>
      <c r="G22" s="80"/>
      <c r="H22" s="12"/>
      <c r="I22" s="12"/>
      <c r="J22" s="12"/>
    </row>
    <row r="23" spans="1:11" s="11" customFormat="1" x14ac:dyDescent="0.25">
      <c r="A23" s="35"/>
      <c r="B23" s="35"/>
      <c r="C23" s="80"/>
      <c r="D23" s="80"/>
      <c r="E23" s="80"/>
      <c r="F23" s="80"/>
      <c r="G23" s="80"/>
      <c r="H23" s="12"/>
      <c r="I23" s="12"/>
      <c r="J23" s="12"/>
    </row>
    <row r="24" spans="1:11" ht="56.25" customHeight="1" x14ac:dyDescent="0.35">
      <c r="A24" s="8"/>
      <c r="B24" s="13" t="s">
        <v>7</v>
      </c>
      <c r="C24" s="33" t="s">
        <v>62</v>
      </c>
      <c r="D24" s="33" t="s">
        <v>63</v>
      </c>
      <c r="E24" s="33" t="s">
        <v>64</v>
      </c>
      <c r="F24" s="33" t="s">
        <v>3</v>
      </c>
      <c r="G24" s="33" t="s">
        <v>14</v>
      </c>
      <c r="H24" s="33" t="s">
        <v>17</v>
      </c>
      <c r="I24" s="33" t="s">
        <v>18</v>
      </c>
      <c r="J24" s="33" t="s">
        <v>53</v>
      </c>
      <c r="K24"/>
    </row>
    <row r="25" spans="1:11" ht="35.25" customHeight="1" x14ac:dyDescent="0.25">
      <c r="A25" s="16" t="s">
        <v>12</v>
      </c>
      <c r="B25" s="13" t="s">
        <v>8</v>
      </c>
      <c r="C25" s="14" t="s">
        <v>5</v>
      </c>
      <c r="D25" s="14" t="s">
        <v>6</v>
      </c>
      <c r="E25" s="14" t="s">
        <v>5</v>
      </c>
      <c r="F25" s="14" t="s">
        <v>6</v>
      </c>
      <c r="G25" s="14" t="s">
        <v>6</v>
      </c>
      <c r="H25" s="14" t="s">
        <v>4</v>
      </c>
      <c r="I25" s="14" t="s">
        <v>4</v>
      </c>
      <c r="J25" s="14" t="s">
        <v>148</v>
      </c>
      <c r="K25"/>
    </row>
    <row r="26" spans="1:11" s="11" customFormat="1" x14ac:dyDescent="0.25">
      <c r="A26" s="27" t="s">
        <v>89</v>
      </c>
      <c r="B26" s="27"/>
      <c r="C26" s="17">
        <v>21</v>
      </c>
      <c r="D26" s="17">
        <v>21</v>
      </c>
      <c r="E26" s="17">
        <v>21</v>
      </c>
      <c r="F26" s="17">
        <v>393</v>
      </c>
      <c r="G26" s="17">
        <v>392</v>
      </c>
      <c r="H26" s="17">
        <v>12</v>
      </c>
      <c r="I26" s="17">
        <v>18</v>
      </c>
      <c r="J26" s="17">
        <v>124</v>
      </c>
    </row>
    <row r="27" spans="1:11" s="11" customFormat="1" x14ac:dyDescent="0.25">
      <c r="A27" s="15" t="s">
        <v>90</v>
      </c>
      <c r="B27" s="15"/>
      <c r="C27" s="17"/>
      <c r="D27" s="17"/>
      <c r="E27" s="17"/>
      <c r="F27" s="17"/>
      <c r="G27" s="17"/>
      <c r="H27" s="17"/>
      <c r="I27" s="17"/>
      <c r="J27" s="17"/>
    </row>
    <row r="28" spans="1:11" s="11" customFormat="1" x14ac:dyDescent="0.25">
      <c r="A28" s="27" t="s">
        <v>91</v>
      </c>
      <c r="B28" s="27"/>
      <c r="C28" s="17"/>
      <c r="D28" s="17"/>
      <c r="E28" s="17"/>
      <c r="F28" s="17"/>
      <c r="G28" s="17"/>
      <c r="H28" s="17"/>
      <c r="I28" s="17"/>
      <c r="J28" s="17"/>
    </row>
    <row r="29" spans="1:11" s="11" customFormat="1" x14ac:dyDescent="0.25">
      <c r="A29" s="15" t="s">
        <v>92</v>
      </c>
      <c r="B29" s="15"/>
      <c r="C29" s="17"/>
      <c r="D29" s="17"/>
      <c r="E29" s="17"/>
      <c r="F29" s="17"/>
      <c r="G29" s="17"/>
      <c r="H29" s="17"/>
      <c r="I29" s="17"/>
      <c r="J29" s="17"/>
    </row>
    <row r="30" spans="1:11" s="11" customFormat="1" x14ac:dyDescent="0.25">
      <c r="A30" s="27" t="s">
        <v>93</v>
      </c>
      <c r="B30" s="27"/>
      <c r="C30" s="17"/>
      <c r="D30" s="17"/>
      <c r="E30" s="17"/>
      <c r="F30" s="17"/>
      <c r="G30" s="17"/>
      <c r="H30" s="17"/>
      <c r="I30" s="17"/>
      <c r="J30" s="17"/>
    </row>
    <row r="31" spans="1:11" s="11" customFormat="1" x14ac:dyDescent="0.25">
      <c r="A31" s="15" t="s">
        <v>94</v>
      </c>
      <c r="B31" s="15"/>
      <c r="C31" s="17"/>
      <c r="D31" s="17"/>
      <c r="E31" s="17"/>
      <c r="F31" s="17"/>
      <c r="G31" s="17"/>
      <c r="H31" s="17"/>
      <c r="I31" s="17"/>
      <c r="J31" s="17"/>
    </row>
    <row r="32" spans="1:11"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c r="D54" s="17"/>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c r="D62" s="26"/>
      <c r="E62" s="26"/>
      <c r="F62" s="26"/>
      <c r="G62" s="26"/>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v>20</v>
      </c>
      <c r="D65" s="26">
        <v>20</v>
      </c>
      <c r="E65" s="26">
        <v>7</v>
      </c>
      <c r="F65" s="26">
        <v>9</v>
      </c>
      <c r="G65" s="26">
        <v>4</v>
      </c>
      <c r="H65" s="100"/>
      <c r="I65" s="100"/>
    </row>
    <row r="66" spans="1:11" ht="31.5" customHeight="1" x14ac:dyDescent="0.25">
      <c r="A66" s="226" t="s">
        <v>160</v>
      </c>
      <c r="B66" s="227"/>
      <c r="C66" s="227"/>
      <c r="D66" s="228"/>
      <c r="E66" s="26"/>
      <c r="F66" s="26"/>
      <c r="G66" s="99"/>
      <c r="H66" s="101"/>
      <c r="I66" s="102"/>
    </row>
    <row r="67" spans="1:11" ht="50.25" customHeight="1" x14ac:dyDescent="0.25">
      <c r="A67" s="229" t="s">
        <v>275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c r="D70" s="26"/>
      <c r="E70" s="17"/>
      <c r="F70" s="17"/>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v>20</v>
      </c>
      <c r="D73" s="17">
        <v>20</v>
      </c>
      <c r="E73" s="17">
        <v>120</v>
      </c>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21</v>
      </c>
      <c r="D98" s="115">
        <f>SUM(D26:D31)</f>
        <v>21</v>
      </c>
      <c r="E98" s="115">
        <f>SUM(E26:E31)</f>
        <v>21</v>
      </c>
      <c r="F98" s="115"/>
      <c r="G98" s="115">
        <f>SUM(F26:F31)</f>
        <v>393</v>
      </c>
      <c r="H98" s="115">
        <f>SUM(G26:G31)</f>
        <v>392</v>
      </c>
      <c r="I98" s="115"/>
      <c r="J98" s="115">
        <f>SUM(H26:H31)</f>
        <v>12</v>
      </c>
      <c r="K98" s="115">
        <f>SUM(I26:I31)</f>
        <v>18</v>
      </c>
      <c r="L98" s="115">
        <f>SUM(J26:J31)</f>
        <v>124</v>
      </c>
      <c r="M98" s="116">
        <f>G98+J98</f>
        <v>405</v>
      </c>
      <c r="N98" s="116">
        <f>H98+K98</f>
        <v>410</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21</v>
      </c>
      <c r="D100" s="115">
        <f t="shared" ref="D100:L100" si="1">SUM(D98:D99)</f>
        <v>21</v>
      </c>
      <c r="E100" s="115">
        <f t="shared" si="1"/>
        <v>21</v>
      </c>
      <c r="F100" s="115"/>
      <c r="G100" s="115">
        <f t="shared" si="1"/>
        <v>393</v>
      </c>
      <c r="H100" s="115">
        <f t="shared" si="1"/>
        <v>392</v>
      </c>
      <c r="I100" s="115"/>
      <c r="J100" s="115">
        <f t="shared" si="1"/>
        <v>12</v>
      </c>
      <c r="K100" s="115">
        <f t="shared" si="1"/>
        <v>18</v>
      </c>
      <c r="L100" s="115">
        <f t="shared" si="1"/>
        <v>124</v>
      </c>
      <c r="M100" s="116">
        <f t="shared" si="0"/>
        <v>405</v>
      </c>
      <c r="N100" s="116">
        <f t="shared" si="0"/>
        <v>410</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21</v>
      </c>
      <c r="D105" s="119">
        <f t="shared" ref="D105:L105" si="2">SUM(D100:D104)</f>
        <v>21</v>
      </c>
      <c r="E105" s="119">
        <f t="shared" si="2"/>
        <v>21</v>
      </c>
      <c r="F105" s="119">
        <f t="shared" si="2"/>
        <v>0</v>
      </c>
      <c r="G105" s="119">
        <f t="shared" si="2"/>
        <v>393</v>
      </c>
      <c r="H105" s="119">
        <f t="shared" si="2"/>
        <v>392</v>
      </c>
      <c r="I105" s="119"/>
      <c r="J105" s="119">
        <f t="shared" si="2"/>
        <v>12</v>
      </c>
      <c r="K105" s="119">
        <f t="shared" si="2"/>
        <v>18</v>
      </c>
      <c r="L105" s="119">
        <f t="shared" si="2"/>
        <v>124</v>
      </c>
      <c r="M105" s="120">
        <f t="shared" si="0"/>
        <v>405</v>
      </c>
      <c r="N105" s="120">
        <f t="shared" si="0"/>
        <v>410</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0</v>
      </c>
      <c r="D109" s="119"/>
      <c r="E109" s="119">
        <f>C65</f>
        <v>20</v>
      </c>
      <c r="F109" s="119">
        <f>D62+D70</f>
        <v>0</v>
      </c>
      <c r="G109" s="119">
        <f>E62+H65</f>
        <v>0</v>
      </c>
      <c r="H109" s="119">
        <f>F62+I65</f>
        <v>0</v>
      </c>
      <c r="I109" s="119"/>
      <c r="J109" s="119">
        <f>E65+E70</f>
        <v>7</v>
      </c>
      <c r="K109" s="119">
        <f>F65+G65+F70</f>
        <v>13</v>
      </c>
      <c r="L109" s="119">
        <f>D65</f>
        <v>20</v>
      </c>
      <c r="M109" s="120">
        <f t="shared" si="0"/>
        <v>7</v>
      </c>
      <c r="N109" s="120">
        <f t="shared" si="0"/>
        <v>13</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20</v>
      </c>
      <c r="D113" s="119">
        <f>D73</f>
        <v>20</v>
      </c>
      <c r="E113" s="119">
        <f>D73</f>
        <v>20</v>
      </c>
      <c r="F113" s="119"/>
      <c r="G113" s="119">
        <f>E73</f>
        <v>120</v>
      </c>
      <c r="H113" s="119">
        <f>E73</f>
        <v>120</v>
      </c>
      <c r="I113" s="119"/>
      <c r="J113" s="119"/>
      <c r="K113" s="119"/>
      <c r="L113" s="119"/>
      <c r="M113" s="120">
        <f t="shared" si="0"/>
        <v>120</v>
      </c>
      <c r="N113" s="120">
        <f t="shared" si="0"/>
        <v>120</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41</v>
      </c>
      <c r="D119" s="124">
        <f t="shared" ref="D119:N119" si="5">D105+D107+D109+D111+D113+D115+D117</f>
        <v>41</v>
      </c>
      <c r="E119" s="124">
        <f t="shared" si="5"/>
        <v>61</v>
      </c>
      <c r="F119" s="124">
        <f t="shared" si="5"/>
        <v>0</v>
      </c>
      <c r="G119" s="124">
        <f t="shared" si="5"/>
        <v>513</v>
      </c>
      <c r="H119" s="124">
        <f t="shared" si="5"/>
        <v>512</v>
      </c>
      <c r="I119" s="124">
        <f t="shared" si="5"/>
        <v>0</v>
      </c>
      <c r="J119" s="124">
        <f t="shared" si="5"/>
        <v>19</v>
      </c>
      <c r="K119" s="124">
        <f t="shared" si="5"/>
        <v>31</v>
      </c>
      <c r="L119" s="124">
        <f t="shared" si="5"/>
        <v>144</v>
      </c>
      <c r="M119" s="124">
        <f t="shared" si="5"/>
        <v>532</v>
      </c>
      <c r="N119" s="124">
        <f t="shared" si="5"/>
        <v>543</v>
      </c>
    </row>
    <row r="120" spans="1:14" ht="30.75" thickBot="1" x14ac:dyDescent="0.3">
      <c r="A120" s="7"/>
      <c r="H120" s="125" t="s">
        <v>189</v>
      </c>
      <c r="I120" s="126">
        <f>C22</f>
        <v>2959</v>
      </c>
    </row>
    <row r="121" spans="1:14" ht="30.75" thickBot="1" x14ac:dyDescent="0.3">
      <c r="A121" s="7"/>
      <c r="H121" s="125" t="s">
        <v>190</v>
      </c>
      <c r="I121" s="127">
        <f>SUM(I119:I120)</f>
        <v>2959</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103" workbookViewId="0">
      <selection activeCell="F125" sqref="F125"/>
    </sheetView>
  </sheetViews>
  <sheetFormatPr defaultColWidth="8.85546875" defaultRowHeight="15" x14ac:dyDescent="0.25"/>
  <cols>
    <col min="1" max="1" width="47.7109375" customWidth="1"/>
    <col min="2" max="2" width="17.28515625" customWidth="1"/>
    <col min="3" max="3" width="17.42578125" style="153" customWidth="1"/>
    <col min="4" max="4" width="16.28515625" style="153" customWidth="1"/>
    <col min="5" max="5" width="17.42578125" style="153" customWidth="1"/>
    <col min="6" max="6" width="19.28515625" style="153" customWidth="1"/>
    <col min="7" max="7" width="14.42578125" style="153" customWidth="1"/>
    <col min="8" max="8" width="17.85546875" style="153" customWidth="1"/>
    <col min="9" max="9" width="19.42578125" style="153" customWidth="1"/>
    <col min="10" max="10" width="15.7109375" style="153" customWidth="1"/>
    <col min="11" max="11" width="11.5703125" style="153" customWidth="1"/>
  </cols>
  <sheetData>
    <row r="1" spans="1:11" ht="27" thickBot="1" x14ac:dyDescent="0.45">
      <c r="A1" s="219" t="s">
        <v>143</v>
      </c>
      <c r="B1" s="219"/>
      <c r="C1" s="219"/>
      <c r="D1" s="219"/>
      <c r="E1" s="219"/>
      <c r="F1" s="219"/>
      <c r="G1" s="219"/>
      <c r="H1" s="219"/>
      <c r="I1" s="219"/>
    </row>
    <row r="2" spans="1:11" ht="28.5" customHeight="1" thickBot="1" x14ac:dyDescent="0.45">
      <c r="A2" s="6" t="s">
        <v>0</v>
      </c>
      <c r="B2" s="220" t="s">
        <v>362</v>
      </c>
      <c r="C2" s="221"/>
      <c r="D2" s="221"/>
      <c r="E2" s="221"/>
      <c r="F2" s="222"/>
    </row>
    <row r="3" spans="1:11" ht="13.5" customHeight="1" thickBot="1" x14ac:dyDescent="0.35">
      <c r="A3" s="3"/>
      <c r="B3" s="2"/>
      <c r="C3" s="2"/>
    </row>
    <row r="4" spans="1:11" ht="16.5" thickBot="1" x14ac:dyDescent="0.3">
      <c r="A4" s="6" t="s">
        <v>1</v>
      </c>
      <c r="B4" s="217" t="s">
        <v>363</v>
      </c>
      <c r="C4" s="218"/>
      <c r="D4" s="63" t="s">
        <v>2</v>
      </c>
      <c r="E4" s="79">
        <v>42265</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v>288</v>
      </c>
      <c r="D17" s="4"/>
      <c r="E17" s="4"/>
      <c r="F17" s="4"/>
      <c r="G17" s="4"/>
      <c r="K17"/>
    </row>
    <row r="18" spans="1:12" x14ac:dyDescent="0.25">
      <c r="A18" s="57" t="s">
        <v>152</v>
      </c>
      <c r="B18" s="57"/>
      <c r="C18" s="17">
        <v>641</v>
      </c>
      <c r="D18" s="4"/>
      <c r="E18" s="4"/>
      <c r="F18" s="4"/>
      <c r="G18" s="4"/>
      <c r="K18"/>
    </row>
    <row r="19" spans="1:12" x14ac:dyDescent="0.25">
      <c r="A19" s="56" t="s">
        <v>51</v>
      </c>
      <c r="B19" s="56"/>
      <c r="C19" s="17">
        <v>369</v>
      </c>
      <c r="D19" s="4"/>
      <c r="E19" s="4"/>
      <c r="F19" s="4"/>
      <c r="G19" s="4"/>
      <c r="K19"/>
    </row>
    <row r="20" spans="1:12" x14ac:dyDescent="0.25">
      <c r="A20" s="57" t="s">
        <v>41</v>
      </c>
      <c r="B20" s="57"/>
      <c r="C20" s="17"/>
      <c r="D20" s="4"/>
      <c r="E20" s="4"/>
      <c r="F20" s="4"/>
      <c r="G20" s="4"/>
      <c r="K20"/>
    </row>
    <row r="21" spans="1:12" x14ac:dyDescent="0.25">
      <c r="A21" s="56" t="s">
        <v>364</v>
      </c>
      <c r="B21" s="56"/>
      <c r="C21" s="81">
        <v>852</v>
      </c>
      <c r="D21" s="4"/>
      <c r="E21" s="4"/>
      <c r="F21" s="4"/>
      <c r="G21" s="4"/>
      <c r="K21"/>
    </row>
    <row r="22" spans="1:12" s="11" customFormat="1" x14ac:dyDescent="0.25">
      <c r="A22" s="35"/>
      <c r="B22" s="83" t="s">
        <v>50</v>
      </c>
      <c r="C22" s="82">
        <f>SUM(C17:C21)</f>
        <v>2150</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c r="D26" s="17"/>
      <c r="E26" s="17"/>
      <c r="F26" s="17"/>
      <c r="G26" s="17"/>
      <c r="H26" s="17"/>
      <c r="I26" s="17"/>
      <c r="J26" s="17"/>
      <c r="L26" s="11">
        <f>G26+I26</f>
        <v>0</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v>89</v>
      </c>
      <c r="D34" s="17">
        <v>124</v>
      </c>
      <c r="E34" s="17">
        <v>124</v>
      </c>
      <c r="F34" s="130">
        <v>1722</v>
      </c>
      <c r="G34" s="130">
        <v>1791</v>
      </c>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365</v>
      </c>
      <c r="B50" s="44"/>
      <c r="C50" s="17">
        <v>46</v>
      </c>
      <c r="D50" s="17">
        <v>46</v>
      </c>
      <c r="E50" s="17">
        <v>47</v>
      </c>
      <c r="F50" s="17"/>
      <c r="G50" s="17"/>
      <c r="H50" s="17">
        <v>2628</v>
      </c>
      <c r="I50" s="17">
        <v>630</v>
      </c>
      <c r="J50" s="17">
        <v>5778</v>
      </c>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c r="D54" s="17"/>
      <c r="K54"/>
    </row>
    <row r="55" spans="1:13" ht="39" x14ac:dyDescent="0.25">
      <c r="A55" s="7"/>
      <c r="B55" s="58" t="s">
        <v>7</v>
      </c>
      <c r="C55" s="60" t="s">
        <v>62</v>
      </c>
      <c r="D55" s="60" t="s">
        <v>25</v>
      </c>
    </row>
    <row r="56" spans="1:13" x14ac:dyDescent="0.25">
      <c r="A56" s="15" t="s">
        <v>127</v>
      </c>
      <c r="B56" s="58" t="s">
        <v>8</v>
      </c>
      <c r="C56" s="61" t="s">
        <v>43</v>
      </c>
      <c r="D56" s="61" t="s">
        <v>4</v>
      </c>
      <c r="L56">
        <f>SUM(C57:C59)</f>
        <v>40</v>
      </c>
      <c r="M56">
        <f>SUM(D57:D59)</f>
        <v>1</v>
      </c>
    </row>
    <row r="57" spans="1:13" x14ac:dyDescent="0.25">
      <c r="A57" s="27" t="s">
        <v>103</v>
      </c>
      <c r="B57" s="9"/>
      <c r="C57" s="26">
        <v>40</v>
      </c>
      <c r="D57" s="26">
        <v>1</v>
      </c>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c r="D62" s="26"/>
      <c r="E62" s="26"/>
      <c r="F62" s="26"/>
      <c r="G62" s="26"/>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v>54</v>
      </c>
      <c r="D65" s="26">
        <v>72</v>
      </c>
      <c r="E65" s="26">
        <v>3</v>
      </c>
      <c r="F65" s="26">
        <v>9</v>
      </c>
      <c r="G65" s="26"/>
      <c r="H65" s="100">
        <v>0</v>
      </c>
      <c r="I65" s="100">
        <v>0</v>
      </c>
    </row>
    <row r="66" spans="1:11" ht="31.5" customHeight="1" x14ac:dyDescent="0.25">
      <c r="A66" s="226" t="s">
        <v>160</v>
      </c>
      <c r="B66" s="227"/>
      <c r="C66" s="227"/>
      <c r="D66" s="228"/>
      <c r="E66" s="26"/>
      <c r="F66" s="26"/>
      <c r="G66" s="99"/>
      <c r="H66" s="101"/>
      <c r="I66" s="102"/>
    </row>
    <row r="67" spans="1:11" ht="50.25" customHeight="1" x14ac:dyDescent="0.25">
      <c r="A67" s="229" t="s">
        <v>165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c r="D70" s="26"/>
      <c r="E70" s="17"/>
      <c r="F70" s="17"/>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v>48</v>
      </c>
      <c r="D73" s="17">
        <v>48</v>
      </c>
      <c r="E73" s="17">
        <v>288</v>
      </c>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366</v>
      </c>
      <c r="B89" s="57"/>
      <c r="C89" s="26"/>
      <c r="D89" s="26"/>
      <c r="E89" s="26"/>
      <c r="F89" s="26">
        <v>13</v>
      </c>
      <c r="G89" s="26"/>
      <c r="H89" s="26"/>
      <c r="I89" s="26">
        <v>198.8</v>
      </c>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29"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0</v>
      </c>
      <c r="D98" s="115">
        <f>SUM(D26:D31)</f>
        <v>0</v>
      </c>
      <c r="E98" s="115">
        <f>SUM(E26:E31)</f>
        <v>0</v>
      </c>
      <c r="F98" s="115"/>
      <c r="G98" s="115">
        <f>SUM(F26:F31)</f>
        <v>0</v>
      </c>
      <c r="H98" s="115">
        <f>SUM(G26:G31)</f>
        <v>0</v>
      </c>
      <c r="I98" s="115"/>
      <c r="J98" s="115">
        <f>SUM(H26:H31)</f>
        <v>0</v>
      </c>
      <c r="K98" s="115">
        <f>SUM(I26:I31)</f>
        <v>0</v>
      </c>
      <c r="L98" s="115">
        <f>SUM(J26:J31)</f>
        <v>0</v>
      </c>
      <c r="M98" s="116">
        <f>G98+J98</f>
        <v>0</v>
      </c>
      <c r="N98" s="116">
        <f>H98+K98</f>
        <v>0</v>
      </c>
    </row>
    <row r="99" spans="1:14" x14ac:dyDescent="0.25">
      <c r="A99" s="114" t="s">
        <v>175</v>
      </c>
      <c r="C99" s="115">
        <f>C34</f>
        <v>89</v>
      </c>
      <c r="D99" s="115">
        <f>D34</f>
        <v>124</v>
      </c>
      <c r="E99" s="115">
        <f>E34</f>
        <v>124</v>
      </c>
      <c r="F99" s="115"/>
      <c r="G99" s="115">
        <f>F34</f>
        <v>1722</v>
      </c>
      <c r="H99" s="115">
        <f>G34</f>
        <v>1791</v>
      </c>
      <c r="I99" s="115"/>
      <c r="J99" s="115"/>
      <c r="K99" s="115"/>
      <c r="L99" s="115"/>
      <c r="M99" s="116">
        <f t="shared" ref="M99:N113" si="0">G99+J99</f>
        <v>1722</v>
      </c>
      <c r="N99" s="116">
        <f t="shared" si="0"/>
        <v>1791</v>
      </c>
    </row>
    <row r="100" spans="1:14" x14ac:dyDescent="0.25">
      <c r="A100" s="117" t="s">
        <v>176</v>
      </c>
      <c r="C100" s="115">
        <f>SUM(C98:C99)</f>
        <v>89</v>
      </c>
      <c r="D100" s="115">
        <f t="shared" ref="D100:L100" si="1">SUM(D98:D99)</f>
        <v>124</v>
      </c>
      <c r="E100" s="115">
        <f t="shared" si="1"/>
        <v>124</v>
      </c>
      <c r="F100" s="115"/>
      <c r="G100" s="115">
        <f t="shared" si="1"/>
        <v>1722</v>
      </c>
      <c r="H100" s="115">
        <f t="shared" si="1"/>
        <v>1791</v>
      </c>
      <c r="I100" s="115"/>
      <c r="J100" s="115">
        <f t="shared" si="1"/>
        <v>0</v>
      </c>
      <c r="K100" s="115">
        <f t="shared" si="1"/>
        <v>0</v>
      </c>
      <c r="L100" s="115">
        <f t="shared" si="1"/>
        <v>0</v>
      </c>
      <c r="M100" s="116">
        <f t="shared" si="0"/>
        <v>1722</v>
      </c>
      <c r="N100" s="116">
        <f t="shared" si="0"/>
        <v>1791</v>
      </c>
    </row>
    <row r="101" spans="1:14" x14ac:dyDescent="0.25">
      <c r="A101" s="117" t="s">
        <v>177</v>
      </c>
      <c r="C101" s="115">
        <f>C50</f>
        <v>46</v>
      </c>
      <c r="D101" s="115">
        <f>D50</f>
        <v>46</v>
      </c>
      <c r="E101" s="115">
        <f>E50</f>
        <v>47</v>
      </c>
      <c r="F101" s="115"/>
      <c r="G101" s="115">
        <f>F50</f>
        <v>0</v>
      </c>
      <c r="H101" s="115">
        <f>G50</f>
        <v>0</v>
      </c>
      <c r="I101" s="115"/>
      <c r="J101" s="115"/>
      <c r="K101" s="115">
        <f>H50+I50+J50</f>
        <v>9036</v>
      </c>
      <c r="L101" s="115"/>
      <c r="M101" s="116">
        <f t="shared" si="0"/>
        <v>0</v>
      </c>
      <c r="N101" s="116">
        <f t="shared" si="0"/>
        <v>9036</v>
      </c>
    </row>
    <row r="102" spans="1:14" x14ac:dyDescent="0.25">
      <c r="A102" s="117" t="s">
        <v>178</v>
      </c>
      <c r="C102" s="115">
        <f>SUM(C37:C44)</f>
        <v>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135</v>
      </c>
      <c r="D105" s="119">
        <f t="shared" ref="D105:L105" si="2">SUM(D100:D104)</f>
        <v>170</v>
      </c>
      <c r="E105" s="119">
        <f t="shared" si="2"/>
        <v>171</v>
      </c>
      <c r="F105" s="119">
        <f t="shared" si="2"/>
        <v>0</v>
      </c>
      <c r="G105" s="119">
        <f t="shared" si="2"/>
        <v>1722</v>
      </c>
      <c r="H105" s="119">
        <f t="shared" si="2"/>
        <v>1791</v>
      </c>
      <c r="I105" s="119"/>
      <c r="J105" s="119">
        <f t="shared" si="2"/>
        <v>0</v>
      </c>
      <c r="K105" s="119">
        <f t="shared" si="2"/>
        <v>9036</v>
      </c>
      <c r="L105" s="119">
        <f t="shared" si="2"/>
        <v>0</v>
      </c>
      <c r="M105" s="120">
        <f t="shared" si="0"/>
        <v>1722</v>
      </c>
      <c r="N105" s="120">
        <f t="shared" si="0"/>
        <v>10827</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40</v>
      </c>
      <c r="D107" s="119"/>
      <c r="E107" s="119"/>
      <c r="F107" s="119">
        <f>SUM(D57:D59)</f>
        <v>1</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0</v>
      </c>
      <c r="D109" s="119"/>
      <c r="E109" s="119">
        <f>C65</f>
        <v>54</v>
      </c>
      <c r="F109" s="119">
        <f>D62+D70</f>
        <v>0</v>
      </c>
      <c r="G109" s="119">
        <f>E62+H65</f>
        <v>0</v>
      </c>
      <c r="H109" s="119">
        <f>F62+I65</f>
        <v>0</v>
      </c>
      <c r="I109" s="119"/>
      <c r="J109" s="119">
        <f>E65+E70</f>
        <v>3</v>
      </c>
      <c r="K109" s="119">
        <f>F65+G65+F70</f>
        <v>9</v>
      </c>
      <c r="L109" s="119">
        <f>D65</f>
        <v>72</v>
      </c>
      <c r="M109" s="120">
        <f t="shared" si="0"/>
        <v>3</v>
      </c>
      <c r="N109" s="120">
        <f t="shared" si="0"/>
        <v>9</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48</v>
      </c>
      <c r="D113" s="119">
        <f>D73</f>
        <v>48</v>
      </c>
      <c r="E113" s="119">
        <f>D73</f>
        <v>48</v>
      </c>
      <c r="F113" s="119"/>
      <c r="G113" s="119">
        <f>E73</f>
        <v>288</v>
      </c>
      <c r="H113" s="119">
        <f>E73</f>
        <v>288</v>
      </c>
      <c r="I113" s="119"/>
      <c r="J113" s="119"/>
      <c r="K113" s="119"/>
      <c r="L113" s="119"/>
      <c r="M113" s="120">
        <f t="shared" si="0"/>
        <v>288</v>
      </c>
      <c r="N113" s="120">
        <f t="shared" si="0"/>
        <v>288</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13</v>
      </c>
      <c r="G117" s="119"/>
      <c r="H117" s="119"/>
      <c r="I117" s="119">
        <f>SUM(G89:G96)</f>
        <v>0</v>
      </c>
      <c r="J117" s="119">
        <f>SUM(H89:H96)</f>
        <v>0</v>
      </c>
      <c r="K117" s="119">
        <f>SUM(I89:I96)</f>
        <v>198.8</v>
      </c>
      <c r="L117" s="119">
        <f>SUM(J89:J96)</f>
        <v>0</v>
      </c>
      <c r="M117" s="120">
        <f t="shared" ref="M117:N117" si="4">G117+J117</f>
        <v>0</v>
      </c>
      <c r="N117" s="120">
        <f t="shared" si="4"/>
        <v>198.8</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223</v>
      </c>
      <c r="D119" s="124">
        <f t="shared" ref="D119:N119" si="5">D105+D107+D109+D111+D113+D115+D117</f>
        <v>218</v>
      </c>
      <c r="E119" s="124">
        <f t="shared" si="5"/>
        <v>273</v>
      </c>
      <c r="F119" s="124">
        <f t="shared" si="5"/>
        <v>14</v>
      </c>
      <c r="G119" s="124">
        <f t="shared" si="5"/>
        <v>2010</v>
      </c>
      <c r="H119" s="124">
        <f t="shared" si="5"/>
        <v>2079</v>
      </c>
      <c r="I119" s="124">
        <f t="shared" si="5"/>
        <v>0</v>
      </c>
      <c r="J119" s="124">
        <f t="shared" si="5"/>
        <v>3</v>
      </c>
      <c r="K119" s="124">
        <f t="shared" si="5"/>
        <v>9243.7999999999993</v>
      </c>
      <c r="L119" s="124">
        <f t="shared" si="5"/>
        <v>72</v>
      </c>
      <c r="M119" s="124">
        <f t="shared" si="5"/>
        <v>2013</v>
      </c>
      <c r="N119" s="124">
        <f t="shared" si="5"/>
        <v>11322.8</v>
      </c>
    </row>
    <row r="120" spans="1:14" ht="30.75" thickBot="1" x14ac:dyDescent="0.3">
      <c r="A120" s="7"/>
      <c r="H120" s="125" t="s">
        <v>189</v>
      </c>
      <c r="I120" s="126">
        <f>C22</f>
        <v>2150</v>
      </c>
    </row>
    <row r="121" spans="1:14" ht="30.75" thickBot="1" x14ac:dyDescent="0.3">
      <c r="A121" s="7"/>
      <c r="H121" s="125" t="s">
        <v>190</v>
      </c>
      <c r="I121" s="127">
        <f>SUM(I119:I120)</f>
        <v>2150</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88" zoomScale="90" zoomScaleNormal="90" workbookViewId="0">
      <selection activeCell="F69" sqref="F69"/>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 min="257" max="257" width="47.7109375" customWidth="1"/>
    <col min="258" max="258" width="17.28515625" customWidth="1"/>
    <col min="259" max="259" width="17.42578125" customWidth="1"/>
    <col min="260" max="260" width="16.28515625" customWidth="1"/>
    <col min="261" max="261" width="17.42578125" customWidth="1"/>
    <col min="262" max="262" width="19.28515625" customWidth="1"/>
    <col min="263" max="263" width="14.42578125" customWidth="1"/>
    <col min="264" max="264" width="17.85546875" customWidth="1"/>
    <col min="265" max="265" width="19.42578125" customWidth="1"/>
    <col min="266" max="266" width="15.7109375" customWidth="1"/>
    <col min="513" max="513" width="47.7109375" customWidth="1"/>
    <col min="514" max="514" width="17.28515625" customWidth="1"/>
    <col min="515" max="515" width="17.42578125" customWidth="1"/>
    <col min="516" max="516" width="16.28515625" customWidth="1"/>
    <col min="517" max="517" width="17.42578125" customWidth="1"/>
    <col min="518" max="518" width="19.28515625" customWidth="1"/>
    <col min="519" max="519" width="14.42578125" customWidth="1"/>
    <col min="520" max="520" width="17.85546875" customWidth="1"/>
    <col min="521" max="521" width="19.42578125" customWidth="1"/>
    <col min="522" max="522" width="15.7109375" customWidth="1"/>
    <col min="769" max="769" width="47.7109375" customWidth="1"/>
    <col min="770" max="770" width="17.28515625" customWidth="1"/>
    <col min="771" max="771" width="17.42578125" customWidth="1"/>
    <col min="772" max="772" width="16.28515625" customWidth="1"/>
    <col min="773" max="773" width="17.42578125" customWidth="1"/>
    <col min="774" max="774" width="19.28515625" customWidth="1"/>
    <col min="775" max="775" width="14.42578125" customWidth="1"/>
    <col min="776" max="776" width="17.85546875" customWidth="1"/>
    <col min="777" max="777" width="19.42578125" customWidth="1"/>
    <col min="778" max="778" width="15.7109375" customWidth="1"/>
    <col min="1025" max="1025" width="47.7109375" customWidth="1"/>
    <col min="1026" max="1026" width="17.28515625" customWidth="1"/>
    <col min="1027" max="1027" width="17.42578125" customWidth="1"/>
    <col min="1028" max="1028" width="16.28515625" customWidth="1"/>
    <col min="1029" max="1029" width="17.42578125" customWidth="1"/>
    <col min="1030" max="1030" width="19.28515625" customWidth="1"/>
    <col min="1031" max="1031" width="14.42578125" customWidth="1"/>
    <col min="1032" max="1032" width="17.85546875" customWidth="1"/>
    <col min="1033" max="1033" width="19.42578125" customWidth="1"/>
    <col min="1034" max="1034" width="15.7109375" customWidth="1"/>
    <col min="1281" max="1281" width="47.7109375" customWidth="1"/>
    <col min="1282" max="1282" width="17.28515625" customWidth="1"/>
    <col min="1283" max="1283" width="17.42578125" customWidth="1"/>
    <col min="1284" max="1284" width="16.28515625" customWidth="1"/>
    <col min="1285" max="1285" width="17.42578125" customWidth="1"/>
    <col min="1286" max="1286" width="19.28515625" customWidth="1"/>
    <col min="1287" max="1287" width="14.42578125" customWidth="1"/>
    <col min="1288" max="1288" width="17.85546875" customWidth="1"/>
    <col min="1289" max="1289" width="19.42578125" customWidth="1"/>
    <col min="1290" max="1290" width="15.7109375" customWidth="1"/>
    <col min="1537" max="1537" width="47.7109375" customWidth="1"/>
    <col min="1538" max="1538" width="17.28515625" customWidth="1"/>
    <col min="1539" max="1539" width="17.42578125" customWidth="1"/>
    <col min="1540" max="1540" width="16.28515625" customWidth="1"/>
    <col min="1541" max="1541" width="17.42578125" customWidth="1"/>
    <col min="1542" max="1542" width="19.28515625" customWidth="1"/>
    <col min="1543" max="1543" width="14.42578125" customWidth="1"/>
    <col min="1544" max="1544" width="17.85546875" customWidth="1"/>
    <col min="1545" max="1545" width="19.42578125" customWidth="1"/>
    <col min="1546" max="1546" width="15.7109375" customWidth="1"/>
    <col min="1793" max="1793" width="47.7109375" customWidth="1"/>
    <col min="1794" max="1794" width="17.28515625" customWidth="1"/>
    <col min="1795" max="1795" width="17.42578125" customWidth="1"/>
    <col min="1796" max="1796" width="16.28515625" customWidth="1"/>
    <col min="1797" max="1797" width="17.42578125" customWidth="1"/>
    <col min="1798" max="1798" width="19.28515625" customWidth="1"/>
    <col min="1799" max="1799" width="14.42578125" customWidth="1"/>
    <col min="1800" max="1800" width="17.85546875" customWidth="1"/>
    <col min="1801" max="1801" width="19.42578125" customWidth="1"/>
    <col min="1802" max="1802" width="15.7109375" customWidth="1"/>
    <col min="2049" max="2049" width="47.7109375" customWidth="1"/>
    <col min="2050" max="2050" width="17.28515625" customWidth="1"/>
    <col min="2051" max="2051" width="17.42578125" customWidth="1"/>
    <col min="2052" max="2052" width="16.28515625" customWidth="1"/>
    <col min="2053" max="2053" width="17.42578125" customWidth="1"/>
    <col min="2054" max="2054" width="19.28515625" customWidth="1"/>
    <col min="2055" max="2055" width="14.42578125" customWidth="1"/>
    <col min="2056" max="2056" width="17.85546875" customWidth="1"/>
    <col min="2057" max="2057" width="19.42578125" customWidth="1"/>
    <col min="2058" max="2058" width="15.7109375" customWidth="1"/>
    <col min="2305" max="2305" width="47.7109375" customWidth="1"/>
    <col min="2306" max="2306" width="17.28515625" customWidth="1"/>
    <col min="2307" max="2307" width="17.42578125" customWidth="1"/>
    <col min="2308" max="2308" width="16.28515625" customWidth="1"/>
    <col min="2309" max="2309" width="17.42578125" customWidth="1"/>
    <col min="2310" max="2310" width="19.28515625" customWidth="1"/>
    <col min="2311" max="2311" width="14.42578125" customWidth="1"/>
    <col min="2312" max="2312" width="17.85546875" customWidth="1"/>
    <col min="2313" max="2313" width="19.42578125" customWidth="1"/>
    <col min="2314" max="2314" width="15.7109375" customWidth="1"/>
    <col min="2561" max="2561" width="47.7109375" customWidth="1"/>
    <col min="2562" max="2562" width="17.28515625" customWidth="1"/>
    <col min="2563" max="2563" width="17.42578125" customWidth="1"/>
    <col min="2564" max="2564" width="16.28515625" customWidth="1"/>
    <col min="2565" max="2565" width="17.42578125" customWidth="1"/>
    <col min="2566" max="2566" width="19.28515625" customWidth="1"/>
    <col min="2567" max="2567" width="14.42578125" customWidth="1"/>
    <col min="2568" max="2568" width="17.85546875" customWidth="1"/>
    <col min="2569" max="2569" width="19.42578125" customWidth="1"/>
    <col min="2570" max="2570" width="15.7109375" customWidth="1"/>
    <col min="2817" max="2817" width="47.7109375" customWidth="1"/>
    <col min="2818" max="2818" width="17.28515625" customWidth="1"/>
    <col min="2819" max="2819" width="17.42578125" customWidth="1"/>
    <col min="2820" max="2820" width="16.28515625" customWidth="1"/>
    <col min="2821" max="2821" width="17.42578125" customWidth="1"/>
    <col min="2822" max="2822" width="19.28515625" customWidth="1"/>
    <col min="2823" max="2823" width="14.42578125" customWidth="1"/>
    <col min="2824" max="2824" width="17.85546875" customWidth="1"/>
    <col min="2825" max="2825" width="19.42578125" customWidth="1"/>
    <col min="2826" max="2826" width="15.7109375" customWidth="1"/>
    <col min="3073" max="3073" width="47.7109375" customWidth="1"/>
    <col min="3074" max="3074" width="17.28515625" customWidth="1"/>
    <col min="3075" max="3075" width="17.42578125" customWidth="1"/>
    <col min="3076" max="3076" width="16.28515625" customWidth="1"/>
    <col min="3077" max="3077" width="17.42578125" customWidth="1"/>
    <col min="3078" max="3078" width="19.28515625" customWidth="1"/>
    <col min="3079" max="3079" width="14.42578125" customWidth="1"/>
    <col min="3080" max="3080" width="17.85546875" customWidth="1"/>
    <col min="3081" max="3081" width="19.42578125" customWidth="1"/>
    <col min="3082" max="3082" width="15.7109375" customWidth="1"/>
    <col min="3329" max="3329" width="47.7109375" customWidth="1"/>
    <col min="3330" max="3330" width="17.28515625" customWidth="1"/>
    <col min="3331" max="3331" width="17.42578125" customWidth="1"/>
    <col min="3332" max="3332" width="16.28515625" customWidth="1"/>
    <col min="3333" max="3333" width="17.42578125" customWidth="1"/>
    <col min="3334" max="3334" width="19.28515625" customWidth="1"/>
    <col min="3335" max="3335" width="14.42578125" customWidth="1"/>
    <col min="3336" max="3336" width="17.85546875" customWidth="1"/>
    <col min="3337" max="3337" width="19.42578125" customWidth="1"/>
    <col min="3338" max="3338" width="15.7109375" customWidth="1"/>
    <col min="3585" max="3585" width="47.7109375" customWidth="1"/>
    <col min="3586" max="3586" width="17.28515625" customWidth="1"/>
    <col min="3587" max="3587" width="17.42578125" customWidth="1"/>
    <col min="3588" max="3588" width="16.28515625" customWidth="1"/>
    <col min="3589" max="3589" width="17.42578125" customWidth="1"/>
    <col min="3590" max="3590" width="19.28515625" customWidth="1"/>
    <col min="3591" max="3591" width="14.42578125" customWidth="1"/>
    <col min="3592" max="3592" width="17.85546875" customWidth="1"/>
    <col min="3593" max="3593" width="19.42578125" customWidth="1"/>
    <col min="3594" max="3594" width="15.7109375" customWidth="1"/>
    <col min="3841" max="3841" width="47.7109375" customWidth="1"/>
    <col min="3842" max="3842" width="17.28515625" customWidth="1"/>
    <col min="3843" max="3843" width="17.42578125" customWidth="1"/>
    <col min="3844" max="3844" width="16.28515625" customWidth="1"/>
    <col min="3845" max="3845" width="17.42578125" customWidth="1"/>
    <col min="3846" max="3846" width="19.28515625" customWidth="1"/>
    <col min="3847" max="3847" width="14.42578125" customWidth="1"/>
    <col min="3848" max="3848" width="17.85546875" customWidth="1"/>
    <col min="3849" max="3849" width="19.42578125" customWidth="1"/>
    <col min="3850" max="3850" width="15.7109375" customWidth="1"/>
    <col min="4097" max="4097" width="47.7109375" customWidth="1"/>
    <col min="4098" max="4098" width="17.28515625" customWidth="1"/>
    <col min="4099" max="4099" width="17.42578125" customWidth="1"/>
    <col min="4100" max="4100" width="16.28515625" customWidth="1"/>
    <col min="4101" max="4101" width="17.42578125" customWidth="1"/>
    <col min="4102" max="4102" width="19.28515625" customWidth="1"/>
    <col min="4103" max="4103" width="14.42578125" customWidth="1"/>
    <col min="4104" max="4104" width="17.85546875" customWidth="1"/>
    <col min="4105" max="4105" width="19.42578125" customWidth="1"/>
    <col min="4106" max="4106" width="15.7109375" customWidth="1"/>
    <col min="4353" max="4353" width="47.7109375" customWidth="1"/>
    <col min="4354" max="4354" width="17.28515625" customWidth="1"/>
    <col min="4355" max="4355" width="17.42578125" customWidth="1"/>
    <col min="4356" max="4356" width="16.28515625" customWidth="1"/>
    <col min="4357" max="4357" width="17.42578125" customWidth="1"/>
    <col min="4358" max="4358" width="19.28515625" customWidth="1"/>
    <col min="4359" max="4359" width="14.42578125" customWidth="1"/>
    <col min="4360" max="4360" width="17.85546875" customWidth="1"/>
    <col min="4361" max="4361" width="19.42578125" customWidth="1"/>
    <col min="4362" max="4362" width="15.7109375" customWidth="1"/>
    <col min="4609" max="4609" width="47.7109375" customWidth="1"/>
    <col min="4610" max="4610" width="17.28515625" customWidth="1"/>
    <col min="4611" max="4611" width="17.42578125" customWidth="1"/>
    <col min="4612" max="4612" width="16.28515625" customWidth="1"/>
    <col min="4613" max="4613" width="17.42578125" customWidth="1"/>
    <col min="4614" max="4614" width="19.28515625" customWidth="1"/>
    <col min="4615" max="4615" width="14.42578125" customWidth="1"/>
    <col min="4616" max="4616" width="17.85546875" customWidth="1"/>
    <col min="4617" max="4617" width="19.42578125" customWidth="1"/>
    <col min="4618" max="4618" width="15.7109375" customWidth="1"/>
    <col min="4865" max="4865" width="47.7109375" customWidth="1"/>
    <col min="4866" max="4866" width="17.28515625" customWidth="1"/>
    <col min="4867" max="4867" width="17.42578125" customWidth="1"/>
    <col min="4868" max="4868" width="16.28515625" customWidth="1"/>
    <col min="4869" max="4869" width="17.42578125" customWidth="1"/>
    <col min="4870" max="4870" width="19.28515625" customWidth="1"/>
    <col min="4871" max="4871" width="14.42578125" customWidth="1"/>
    <col min="4872" max="4872" width="17.85546875" customWidth="1"/>
    <col min="4873" max="4873" width="19.42578125" customWidth="1"/>
    <col min="4874" max="4874" width="15.7109375" customWidth="1"/>
    <col min="5121" max="5121" width="47.7109375" customWidth="1"/>
    <col min="5122" max="5122" width="17.28515625" customWidth="1"/>
    <col min="5123" max="5123" width="17.42578125" customWidth="1"/>
    <col min="5124" max="5124" width="16.28515625" customWidth="1"/>
    <col min="5125" max="5125" width="17.42578125" customWidth="1"/>
    <col min="5126" max="5126" width="19.28515625" customWidth="1"/>
    <col min="5127" max="5127" width="14.42578125" customWidth="1"/>
    <col min="5128" max="5128" width="17.85546875" customWidth="1"/>
    <col min="5129" max="5129" width="19.42578125" customWidth="1"/>
    <col min="5130" max="5130" width="15.7109375" customWidth="1"/>
    <col min="5377" max="5377" width="47.7109375" customWidth="1"/>
    <col min="5378" max="5378" width="17.28515625" customWidth="1"/>
    <col min="5379" max="5379" width="17.42578125" customWidth="1"/>
    <col min="5380" max="5380" width="16.28515625" customWidth="1"/>
    <col min="5381" max="5381" width="17.42578125" customWidth="1"/>
    <col min="5382" max="5382" width="19.28515625" customWidth="1"/>
    <col min="5383" max="5383" width="14.42578125" customWidth="1"/>
    <col min="5384" max="5384" width="17.85546875" customWidth="1"/>
    <col min="5385" max="5385" width="19.42578125" customWidth="1"/>
    <col min="5386" max="5386" width="15.7109375" customWidth="1"/>
    <col min="5633" max="5633" width="47.7109375" customWidth="1"/>
    <col min="5634" max="5634" width="17.28515625" customWidth="1"/>
    <col min="5635" max="5635" width="17.42578125" customWidth="1"/>
    <col min="5636" max="5636" width="16.28515625" customWidth="1"/>
    <col min="5637" max="5637" width="17.42578125" customWidth="1"/>
    <col min="5638" max="5638" width="19.28515625" customWidth="1"/>
    <col min="5639" max="5639" width="14.42578125" customWidth="1"/>
    <col min="5640" max="5640" width="17.85546875" customWidth="1"/>
    <col min="5641" max="5641" width="19.42578125" customWidth="1"/>
    <col min="5642" max="5642" width="15.7109375" customWidth="1"/>
    <col min="5889" max="5889" width="47.7109375" customWidth="1"/>
    <col min="5890" max="5890" width="17.28515625" customWidth="1"/>
    <col min="5891" max="5891" width="17.42578125" customWidth="1"/>
    <col min="5892" max="5892" width="16.28515625" customWidth="1"/>
    <col min="5893" max="5893" width="17.42578125" customWidth="1"/>
    <col min="5894" max="5894" width="19.28515625" customWidth="1"/>
    <col min="5895" max="5895" width="14.42578125" customWidth="1"/>
    <col min="5896" max="5896" width="17.85546875" customWidth="1"/>
    <col min="5897" max="5897" width="19.42578125" customWidth="1"/>
    <col min="5898" max="5898" width="15.7109375" customWidth="1"/>
    <col min="6145" max="6145" width="47.7109375" customWidth="1"/>
    <col min="6146" max="6146" width="17.28515625" customWidth="1"/>
    <col min="6147" max="6147" width="17.42578125" customWidth="1"/>
    <col min="6148" max="6148" width="16.28515625" customWidth="1"/>
    <col min="6149" max="6149" width="17.42578125" customWidth="1"/>
    <col min="6150" max="6150" width="19.28515625" customWidth="1"/>
    <col min="6151" max="6151" width="14.42578125" customWidth="1"/>
    <col min="6152" max="6152" width="17.85546875" customWidth="1"/>
    <col min="6153" max="6153" width="19.42578125" customWidth="1"/>
    <col min="6154" max="6154" width="15.7109375" customWidth="1"/>
    <col min="6401" max="6401" width="47.7109375" customWidth="1"/>
    <col min="6402" max="6402" width="17.28515625" customWidth="1"/>
    <col min="6403" max="6403" width="17.42578125" customWidth="1"/>
    <col min="6404" max="6404" width="16.28515625" customWidth="1"/>
    <col min="6405" max="6405" width="17.42578125" customWidth="1"/>
    <col min="6406" max="6406" width="19.28515625" customWidth="1"/>
    <col min="6407" max="6407" width="14.42578125" customWidth="1"/>
    <col min="6408" max="6408" width="17.85546875" customWidth="1"/>
    <col min="6409" max="6409" width="19.42578125" customWidth="1"/>
    <col min="6410" max="6410" width="15.7109375" customWidth="1"/>
    <col min="6657" max="6657" width="47.7109375" customWidth="1"/>
    <col min="6658" max="6658" width="17.28515625" customWidth="1"/>
    <col min="6659" max="6659" width="17.42578125" customWidth="1"/>
    <col min="6660" max="6660" width="16.28515625" customWidth="1"/>
    <col min="6661" max="6661" width="17.42578125" customWidth="1"/>
    <col min="6662" max="6662" width="19.28515625" customWidth="1"/>
    <col min="6663" max="6663" width="14.42578125" customWidth="1"/>
    <col min="6664" max="6664" width="17.85546875" customWidth="1"/>
    <col min="6665" max="6665" width="19.42578125" customWidth="1"/>
    <col min="6666" max="6666" width="15.7109375" customWidth="1"/>
    <col min="6913" max="6913" width="47.7109375" customWidth="1"/>
    <col min="6914" max="6914" width="17.28515625" customWidth="1"/>
    <col min="6915" max="6915" width="17.42578125" customWidth="1"/>
    <col min="6916" max="6916" width="16.28515625" customWidth="1"/>
    <col min="6917" max="6917" width="17.42578125" customWidth="1"/>
    <col min="6918" max="6918" width="19.28515625" customWidth="1"/>
    <col min="6919" max="6919" width="14.42578125" customWidth="1"/>
    <col min="6920" max="6920" width="17.85546875" customWidth="1"/>
    <col min="6921" max="6921" width="19.42578125" customWidth="1"/>
    <col min="6922" max="6922" width="15.7109375" customWidth="1"/>
    <col min="7169" max="7169" width="47.7109375" customWidth="1"/>
    <col min="7170" max="7170" width="17.28515625" customWidth="1"/>
    <col min="7171" max="7171" width="17.42578125" customWidth="1"/>
    <col min="7172" max="7172" width="16.28515625" customWidth="1"/>
    <col min="7173" max="7173" width="17.42578125" customWidth="1"/>
    <col min="7174" max="7174" width="19.28515625" customWidth="1"/>
    <col min="7175" max="7175" width="14.42578125" customWidth="1"/>
    <col min="7176" max="7176" width="17.85546875" customWidth="1"/>
    <col min="7177" max="7177" width="19.42578125" customWidth="1"/>
    <col min="7178" max="7178" width="15.7109375" customWidth="1"/>
    <col min="7425" max="7425" width="47.7109375" customWidth="1"/>
    <col min="7426" max="7426" width="17.28515625" customWidth="1"/>
    <col min="7427" max="7427" width="17.42578125" customWidth="1"/>
    <col min="7428" max="7428" width="16.28515625" customWidth="1"/>
    <col min="7429" max="7429" width="17.42578125" customWidth="1"/>
    <col min="7430" max="7430" width="19.28515625" customWidth="1"/>
    <col min="7431" max="7431" width="14.42578125" customWidth="1"/>
    <col min="7432" max="7432" width="17.85546875" customWidth="1"/>
    <col min="7433" max="7433" width="19.42578125" customWidth="1"/>
    <col min="7434" max="7434" width="15.7109375" customWidth="1"/>
    <col min="7681" max="7681" width="47.7109375" customWidth="1"/>
    <col min="7682" max="7682" width="17.28515625" customWidth="1"/>
    <col min="7683" max="7683" width="17.42578125" customWidth="1"/>
    <col min="7684" max="7684" width="16.28515625" customWidth="1"/>
    <col min="7685" max="7685" width="17.42578125" customWidth="1"/>
    <col min="7686" max="7686" width="19.28515625" customWidth="1"/>
    <col min="7687" max="7687" width="14.42578125" customWidth="1"/>
    <col min="7688" max="7688" width="17.85546875" customWidth="1"/>
    <col min="7689" max="7689" width="19.42578125" customWidth="1"/>
    <col min="7690" max="7690" width="15.7109375" customWidth="1"/>
    <col min="7937" max="7937" width="47.7109375" customWidth="1"/>
    <col min="7938" max="7938" width="17.28515625" customWidth="1"/>
    <col min="7939" max="7939" width="17.42578125" customWidth="1"/>
    <col min="7940" max="7940" width="16.28515625" customWidth="1"/>
    <col min="7941" max="7941" width="17.42578125" customWidth="1"/>
    <col min="7942" max="7942" width="19.28515625" customWidth="1"/>
    <col min="7943" max="7943" width="14.42578125" customWidth="1"/>
    <col min="7944" max="7944" width="17.85546875" customWidth="1"/>
    <col min="7945" max="7945" width="19.42578125" customWidth="1"/>
    <col min="7946" max="7946" width="15.7109375" customWidth="1"/>
    <col min="8193" max="8193" width="47.7109375" customWidth="1"/>
    <col min="8194" max="8194" width="17.28515625" customWidth="1"/>
    <col min="8195" max="8195" width="17.42578125" customWidth="1"/>
    <col min="8196" max="8196" width="16.28515625" customWidth="1"/>
    <col min="8197" max="8197" width="17.42578125" customWidth="1"/>
    <col min="8198" max="8198" width="19.28515625" customWidth="1"/>
    <col min="8199" max="8199" width="14.42578125" customWidth="1"/>
    <col min="8200" max="8200" width="17.85546875" customWidth="1"/>
    <col min="8201" max="8201" width="19.42578125" customWidth="1"/>
    <col min="8202" max="8202" width="15.7109375" customWidth="1"/>
    <col min="8449" max="8449" width="47.7109375" customWidth="1"/>
    <col min="8450" max="8450" width="17.28515625" customWidth="1"/>
    <col min="8451" max="8451" width="17.42578125" customWidth="1"/>
    <col min="8452" max="8452" width="16.28515625" customWidth="1"/>
    <col min="8453" max="8453" width="17.42578125" customWidth="1"/>
    <col min="8454" max="8454" width="19.28515625" customWidth="1"/>
    <col min="8455" max="8455" width="14.42578125" customWidth="1"/>
    <col min="8456" max="8456" width="17.85546875" customWidth="1"/>
    <col min="8457" max="8457" width="19.42578125" customWidth="1"/>
    <col min="8458" max="8458" width="15.7109375" customWidth="1"/>
    <col min="8705" max="8705" width="47.7109375" customWidth="1"/>
    <col min="8706" max="8706" width="17.28515625" customWidth="1"/>
    <col min="8707" max="8707" width="17.42578125" customWidth="1"/>
    <col min="8708" max="8708" width="16.28515625" customWidth="1"/>
    <col min="8709" max="8709" width="17.42578125" customWidth="1"/>
    <col min="8710" max="8710" width="19.28515625" customWidth="1"/>
    <col min="8711" max="8711" width="14.42578125" customWidth="1"/>
    <col min="8712" max="8712" width="17.85546875" customWidth="1"/>
    <col min="8713" max="8713" width="19.42578125" customWidth="1"/>
    <col min="8714" max="8714" width="15.7109375" customWidth="1"/>
    <col min="8961" max="8961" width="47.7109375" customWidth="1"/>
    <col min="8962" max="8962" width="17.28515625" customWidth="1"/>
    <col min="8963" max="8963" width="17.42578125" customWidth="1"/>
    <col min="8964" max="8964" width="16.28515625" customWidth="1"/>
    <col min="8965" max="8965" width="17.42578125" customWidth="1"/>
    <col min="8966" max="8966" width="19.28515625" customWidth="1"/>
    <col min="8967" max="8967" width="14.42578125" customWidth="1"/>
    <col min="8968" max="8968" width="17.85546875" customWidth="1"/>
    <col min="8969" max="8969" width="19.42578125" customWidth="1"/>
    <col min="8970" max="8970" width="15.7109375" customWidth="1"/>
    <col min="9217" max="9217" width="47.7109375" customWidth="1"/>
    <col min="9218" max="9218" width="17.28515625" customWidth="1"/>
    <col min="9219" max="9219" width="17.42578125" customWidth="1"/>
    <col min="9220" max="9220" width="16.28515625" customWidth="1"/>
    <col min="9221" max="9221" width="17.42578125" customWidth="1"/>
    <col min="9222" max="9222" width="19.28515625" customWidth="1"/>
    <col min="9223" max="9223" width="14.42578125" customWidth="1"/>
    <col min="9224" max="9224" width="17.85546875" customWidth="1"/>
    <col min="9225" max="9225" width="19.42578125" customWidth="1"/>
    <col min="9226" max="9226" width="15.7109375" customWidth="1"/>
    <col min="9473" max="9473" width="47.7109375" customWidth="1"/>
    <col min="9474" max="9474" width="17.28515625" customWidth="1"/>
    <col min="9475" max="9475" width="17.42578125" customWidth="1"/>
    <col min="9476" max="9476" width="16.28515625" customWidth="1"/>
    <col min="9477" max="9477" width="17.42578125" customWidth="1"/>
    <col min="9478" max="9478" width="19.28515625" customWidth="1"/>
    <col min="9479" max="9479" width="14.42578125" customWidth="1"/>
    <col min="9480" max="9480" width="17.85546875" customWidth="1"/>
    <col min="9481" max="9481" width="19.42578125" customWidth="1"/>
    <col min="9482" max="9482" width="15.7109375" customWidth="1"/>
    <col min="9729" max="9729" width="47.7109375" customWidth="1"/>
    <col min="9730" max="9730" width="17.28515625" customWidth="1"/>
    <col min="9731" max="9731" width="17.42578125" customWidth="1"/>
    <col min="9732" max="9732" width="16.28515625" customWidth="1"/>
    <col min="9733" max="9733" width="17.42578125" customWidth="1"/>
    <col min="9734" max="9734" width="19.28515625" customWidth="1"/>
    <col min="9735" max="9735" width="14.42578125" customWidth="1"/>
    <col min="9736" max="9736" width="17.85546875" customWidth="1"/>
    <col min="9737" max="9737" width="19.42578125" customWidth="1"/>
    <col min="9738" max="9738" width="15.7109375" customWidth="1"/>
    <col min="9985" max="9985" width="47.7109375" customWidth="1"/>
    <col min="9986" max="9986" width="17.28515625" customWidth="1"/>
    <col min="9987" max="9987" width="17.42578125" customWidth="1"/>
    <col min="9988" max="9988" width="16.28515625" customWidth="1"/>
    <col min="9989" max="9989" width="17.42578125" customWidth="1"/>
    <col min="9990" max="9990" width="19.28515625" customWidth="1"/>
    <col min="9991" max="9991" width="14.42578125" customWidth="1"/>
    <col min="9992" max="9992" width="17.85546875" customWidth="1"/>
    <col min="9993" max="9993" width="19.42578125" customWidth="1"/>
    <col min="9994" max="9994" width="15.7109375" customWidth="1"/>
    <col min="10241" max="10241" width="47.7109375" customWidth="1"/>
    <col min="10242" max="10242" width="17.28515625" customWidth="1"/>
    <col min="10243" max="10243" width="17.42578125" customWidth="1"/>
    <col min="10244" max="10244" width="16.28515625" customWidth="1"/>
    <col min="10245" max="10245" width="17.42578125" customWidth="1"/>
    <col min="10246" max="10246" width="19.28515625" customWidth="1"/>
    <col min="10247" max="10247" width="14.42578125" customWidth="1"/>
    <col min="10248" max="10248" width="17.85546875" customWidth="1"/>
    <col min="10249" max="10249" width="19.42578125" customWidth="1"/>
    <col min="10250" max="10250" width="15.7109375" customWidth="1"/>
    <col min="10497" max="10497" width="47.7109375" customWidth="1"/>
    <col min="10498" max="10498" width="17.28515625" customWidth="1"/>
    <col min="10499" max="10499" width="17.42578125" customWidth="1"/>
    <col min="10500" max="10500" width="16.28515625" customWidth="1"/>
    <col min="10501" max="10501" width="17.42578125" customWidth="1"/>
    <col min="10502" max="10502" width="19.28515625" customWidth="1"/>
    <col min="10503" max="10503" width="14.42578125" customWidth="1"/>
    <col min="10504" max="10504" width="17.85546875" customWidth="1"/>
    <col min="10505" max="10505" width="19.42578125" customWidth="1"/>
    <col min="10506" max="10506" width="15.7109375" customWidth="1"/>
    <col min="10753" max="10753" width="47.7109375" customWidth="1"/>
    <col min="10754" max="10754" width="17.28515625" customWidth="1"/>
    <col min="10755" max="10755" width="17.42578125" customWidth="1"/>
    <col min="10756" max="10756" width="16.28515625" customWidth="1"/>
    <col min="10757" max="10757" width="17.42578125" customWidth="1"/>
    <col min="10758" max="10758" width="19.28515625" customWidth="1"/>
    <col min="10759" max="10759" width="14.42578125" customWidth="1"/>
    <col min="10760" max="10760" width="17.85546875" customWidth="1"/>
    <col min="10761" max="10761" width="19.42578125" customWidth="1"/>
    <col min="10762" max="10762" width="15.7109375" customWidth="1"/>
    <col min="11009" max="11009" width="47.7109375" customWidth="1"/>
    <col min="11010" max="11010" width="17.28515625" customWidth="1"/>
    <col min="11011" max="11011" width="17.42578125" customWidth="1"/>
    <col min="11012" max="11012" width="16.28515625" customWidth="1"/>
    <col min="11013" max="11013" width="17.42578125" customWidth="1"/>
    <col min="11014" max="11014" width="19.28515625" customWidth="1"/>
    <col min="11015" max="11015" width="14.42578125" customWidth="1"/>
    <col min="11016" max="11016" width="17.85546875" customWidth="1"/>
    <col min="11017" max="11017" width="19.42578125" customWidth="1"/>
    <col min="11018" max="11018" width="15.7109375" customWidth="1"/>
    <col min="11265" max="11265" width="47.7109375" customWidth="1"/>
    <col min="11266" max="11266" width="17.28515625" customWidth="1"/>
    <col min="11267" max="11267" width="17.42578125" customWidth="1"/>
    <col min="11268" max="11268" width="16.28515625" customWidth="1"/>
    <col min="11269" max="11269" width="17.42578125" customWidth="1"/>
    <col min="11270" max="11270" width="19.28515625" customWidth="1"/>
    <col min="11271" max="11271" width="14.42578125" customWidth="1"/>
    <col min="11272" max="11272" width="17.85546875" customWidth="1"/>
    <col min="11273" max="11273" width="19.42578125" customWidth="1"/>
    <col min="11274" max="11274" width="15.7109375" customWidth="1"/>
    <col min="11521" max="11521" width="47.7109375" customWidth="1"/>
    <col min="11522" max="11522" width="17.28515625" customWidth="1"/>
    <col min="11523" max="11523" width="17.42578125" customWidth="1"/>
    <col min="11524" max="11524" width="16.28515625" customWidth="1"/>
    <col min="11525" max="11525" width="17.42578125" customWidth="1"/>
    <col min="11526" max="11526" width="19.28515625" customWidth="1"/>
    <col min="11527" max="11527" width="14.42578125" customWidth="1"/>
    <col min="11528" max="11528" width="17.85546875" customWidth="1"/>
    <col min="11529" max="11529" width="19.42578125" customWidth="1"/>
    <col min="11530" max="11530" width="15.7109375" customWidth="1"/>
    <col min="11777" max="11777" width="47.7109375" customWidth="1"/>
    <col min="11778" max="11778" width="17.28515625" customWidth="1"/>
    <col min="11779" max="11779" width="17.42578125" customWidth="1"/>
    <col min="11780" max="11780" width="16.28515625" customWidth="1"/>
    <col min="11781" max="11781" width="17.42578125" customWidth="1"/>
    <col min="11782" max="11782" width="19.28515625" customWidth="1"/>
    <col min="11783" max="11783" width="14.42578125" customWidth="1"/>
    <col min="11784" max="11784" width="17.85546875" customWidth="1"/>
    <col min="11785" max="11785" width="19.42578125" customWidth="1"/>
    <col min="11786" max="11786" width="15.7109375" customWidth="1"/>
    <col min="12033" max="12033" width="47.7109375" customWidth="1"/>
    <col min="12034" max="12034" width="17.28515625" customWidth="1"/>
    <col min="12035" max="12035" width="17.42578125" customWidth="1"/>
    <col min="12036" max="12036" width="16.28515625" customWidth="1"/>
    <col min="12037" max="12037" width="17.42578125" customWidth="1"/>
    <col min="12038" max="12038" width="19.28515625" customWidth="1"/>
    <col min="12039" max="12039" width="14.42578125" customWidth="1"/>
    <col min="12040" max="12040" width="17.85546875" customWidth="1"/>
    <col min="12041" max="12041" width="19.42578125" customWidth="1"/>
    <col min="12042" max="12042" width="15.7109375" customWidth="1"/>
    <col min="12289" max="12289" width="47.7109375" customWidth="1"/>
    <col min="12290" max="12290" width="17.28515625" customWidth="1"/>
    <col min="12291" max="12291" width="17.42578125" customWidth="1"/>
    <col min="12292" max="12292" width="16.28515625" customWidth="1"/>
    <col min="12293" max="12293" width="17.42578125" customWidth="1"/>
    <col min="12294" max="12294" width="19.28515625" customWidth="1"/>
    <col min="12295" max="12295" width="14.42578125" customWidth="1"/>
    <col min="12296" max="12296" width="17.85546875" customWidth="1"/>
    <col min="12297" max="12297" width="19.42578125" customWidth="1"/>
    <col min="12298" max="12298" width="15.7109375" customWidth="1"/>
    <col min="12545" max="12545" width="47.7109375" customWidth="1"/>
    <col min="12546" max="12546" width="17.28515625" customWidth="1"/>
    <col min="12547" max="12547" width="17.42578125" customWidth="1"/>
    <col min="12548" max="12548" width="16.28515625" customWidth="1"/>
    <col min="12549" max="12549" width="17.42578125" customWidth="1"/>
    <col min="12550" max="12550" width="19.28515625" customWidth="1"/>
    <col min="12551" max="12551" width="14.42578125" customWidth="1"/>
    <col min="12552" max="12552" width="17.85546875" customWidth="1"/>
    <col min="12553" max="12553" width="19.42578125" customWidth="1"/>
    <col min="12554" max="12554" width="15.7109375" customWidth="1"/>
    <col min="12801" max="12801" width="47.7109375" customWidth="1"/>
    <col min="12802" max="12802" width="17.28515625" customWidth="1"/>
    <col min="12803" max="12803" width="17.42578125" customWidth="1"/>
    <col min="12804" max="12804" width="16.28515625" customWidth="1"/>
    <col min="12805" max="12805" width="17.42578125" customWidth="1"/>
    <col min="12806" max="12806" width="19.28515625" customWidth="1"/>
    <col min="12807" max="12807" width="14.42578125" customWidth="1"/>
    <col min="12808" max="12808" width="17.85546875" customWidth="1"/>
    <col min="12809" max="12809" width="19.42578125" customWidth="1"/>
    <col min="12810" max="12810" width="15.7109375" customWidth="1"/>
    <col min="13057" max="13057" width="47.7109375" customWidth="1"/>
    <col min="13058" max="13058" width="17.28515625" customWidth="1"/>
    <col min="13059" max="13059" width="17.42578125" customWidth="1"/>
    <col min="13060" max="13060" width="16.28515625" customWidth="1"/>
    <col min="13061" max="13061" width="17.42578125" customWidth="1"/>
    <col min="13062" max="13062" width="19.28515625" customWidth="1"/>
    <col min="13063" max="13063" width="14.42578125" customWidth="1"/>
    <col min="13064" max="13064" width="17.85546875" customWidth="1"/>
    <col min="13065" max="13065" width="19.42578125" customWidth="1"/>
    <col min="13066" max="13066" width="15.7109375" customWidth="1"/>
    <col min="13313" max="13313" width="47.7109375" customWidth="1"/>
    <col min="13314" max="13314" width="17.28515625" customWidth="1"/>
    <col min="13315" max="13315" width="17.42578125" customWidth="1"/>
    <col min="13316" max="13316" width="16.28515625" customWidth="1"/>
    <col min="13317" max="13317" width="17.42578125" customWidth="1"/>
    <col min="13318" max="13318" width="19.28515625" customWidth="1"/>
    <col min="13319" max="13319" width="14.42578125" customWidth="1"/>
    <col min="13320" max="13320" width="17.85546875" customWidth="1"/>
    <col min="13321" max="13321" width="19.42578125" customWidth="1"/>
    <col min="13322" max="13322" width="15.7109375" customWidth="1"/>
    <col min="13569" max="13569" width="47.7109375" customWidth="1"/>
    <col min="13570" max="13570" width="17.28515625" customWidth="1"/>
    <col min="13571" max="13571" width="17.42578125" customWidth="1"/>
    <col min="13572" max="13572" width="16.28515625" customWidth="1"/>
    <col min="13573" max="13573" width="17.42578125" customWidth="1"/>
    <col min="13574" max="13574" width="19.28515625" customWidth="1"/>
    <col min="13575" max="13575" width="14.42578125" customWidth="1"/>
    <col min="13576" max="13576" width="17.85546875" customWidth="1"/>
    <col min="13577" max="13577" width="19.42578125" customWidth="1"/>
    <col min="13578" max="13578" width="15.7109375" customWidth="1"/>
    <col min="13825" max="13825" width="47.7109375" customWidth="1"/>
    <col min="13826" max="13826" width="17.28515625" customWidth="1"/>
    <col min="13827" max="13827" width="17.42578125" customWidth="1"/>
    <col min="13828" max="13828" width="16.28515625" customWidth="1"/>
    <col min="13829" max="13829" width="17.42578125" customWidth="1"/>
    <col min="13830" max="13830" width="19.28515625" customWidth="1"/>
    <col min="13831" max="13831" width="14.42578125" customWidth="1"/>
    <col min="13832" max="13832" width="17.85546875" customWidth="1"/>
    <col min="13833" max="13833" width="19.42578125" customWidth="1"/>
    <col min="13834" max="13834" width="15.7109375" customWidth="1"/>
    <col min="14081" max="14081" width="47.7109375" customWidth="1"/>
    <col min="14082" max="14082" width="17.28515625" customWidth="1"/>
    <col min="14083" max="14083" width="17.42578125" customWidth="1"/>
    <col min="14084" max="14084" width="16.28515625" customWidth="1"/>
    <col min="14085" max="14085" width="17.42578125" customWidth="1"/>
    <col min="14086" max="14086" width="19.28515625" customWidth="1"/>
    <col min="14087" max="14087" width="14.42578125" customWidth="1"/>
    <col min="14088" max="14088" width="17.85546875" customWidth="1"/>
    <col min="14089" max="14089" width="19.42578125" customWidth="1"/>
    <col min="14090" max="14090" width="15.7109375" customWidth="1"/>
    <col min="14337" max="14337" width="47.7109375" customWidth="1"/>
    <col min="14338" max="14338" width="17.28515625" customWidth="1"/>
    <col min="14339" max="14339" width="17.42578125" customWidth="1"/>
    <col min="14340" max="14340" width="16.28515625" customWidth="1"/>
    <col min="14341" max="14341" width="17.42578125" customWidth="1"/>
    <col min="14342" max="14342" width="19.28515625" customWidth="1"/>
    <col min="14343" max="14343" width="14.42578125" customWidth="1"/>
    <col min="14344" max="14344" width="17.85546875" customWidth="1"/>
    <col min="14345" max="14345" width="19.42578125" customWidth="1"/>
    <col min="14346" max="14346" width="15.7109375" customWidth="1"/>
    <col min="14593" max="14593" width="47.7109375" customWidth="1"/>
    <col min="14594" max="14594" width="17.28515625" customWidth="1"/>
    <col min="14595" max="14595" width="17.42578125" customWidth="1"/>
    <col min="14596" max="14596" width="16.28515625" customWidth="1"/>
    <col min="14597" max="14597" width="17.42578125" customWidth="1"/>
    <col min="14598" max="14598" width="19.28515625" customWidth="1"/>
    <col min="14599" max="14599" width="14.42578125" customWidth="1"/>
    <col min="14600" max="14600" width="17.85546875" customWidth="1"/>
    <col min="14601" max="14601" width="19.42578125" customWidth="1"/>
    <col min="14602" max="14602" width="15.7109375" customWidth="1"/>
    <col min="14849" max="14849" width="47.7109375" customWidth="1"/>
    <col min="14850" max="14850" width="17.28515625" customWidth="1"/>
    <col min="14851" max="14851" width="17.42578125" customWidth="1"/>
    <col min="14852" max="14852" width="16.28515625" customWidth="1"/>
    <col min="14853" max="14853" width="17.42578125" customWidth="1"/>
    <col min="14854" max="14854" width="19.28515625" customWidth="1"/>
    <col min="14855" max="14855" width="14.42578125" customWidth="1"/>
    <col min="14856" max="14856" width="17.85546875" customWidth="1"/>
    <col min="14857" max="14857" width="19.42578125" customWidth="1"/>
    <col min="14858" max="14858" width="15.7109375" customWidth="1"/>
    <col min="15105" max="15105" width="47.7109375" customWidth="1"/>
    <col min="15106" max="15106" width="17.28515625" customWidth="1"/>
    <col min="15107" max="15107" width="17.42578125" customWidth="1"/>
    <col min="15108" max="15108" width="16.28515625" customWidth="1"/>
    <col min="15109" max="15109" width="17.42578125" customWidth="1"/>
    <col min="15110" max="15110" width="19.28515625" customWidth="1"/>
    <col min="15111" max="15111" width="14.42578125" customWidth="1"/>
    <col min="15112" max="15112" width="17.85546875" customWidth="1"/>
    <col min="15113" max="15113" width="19.42578125" customWidth="1"/>
    <col min="15114" max="15114" width="15.7109375" customWidth="1"/>
    <col min="15361" max="15361" width="47.7109375" customWidth="1"/>
    <col min="15362" max="15362" width="17.28515625" customWidth="1"/>
    <col min="15363" max="15363" width="17.42578125" customWidth="1"/>
    <col min="15364" max="15364" width="16.28515625" customWidth="1"/>
    <col min="15365" max="15365" width="17.42578125" customWidth="1"/>
    <col min="15366" max="15366" width="19.28515625" customWidth="1"/>
    <col min="15367" max="15367" width="14.42578125" customWidth="1"/>
    <col min="15368" max="15368" width="17.85546875" customWidth="1"/>
    <col min="15369" max="15369" width="19.42578125" customWidth="1"/>
    <col min="15370" max="15370" width="15.7109375" customWidth="1"/>
    <col min="15617" max="15617" width="47.7109375" customWidth="1"/>
    <col min="15618" max="15618" width="17.28515625" customWidth="1"/>
    <col min="15619" max="15619" width="17.42578125" customWidth="1"/>
    <col min="15620" max="15620" width="16.28515625" customWidth="1"/>
    <col min="15621" max="15621" width="17.42578125" customWidth="1"/>
    <col min="15622" max="15622" width="19.28515625" customWidth="1"/>
    <col min="15623" max="15623" width="14.42578125" customWidth="1"/>
    <col min="15624" max="15624" width="17.85546875" customWidth="1"/>
    <col min="15625" max="15625" width="19.42578125" customWidth="1"/>
    <col min="15626" max="15626" width="15.7109375" customWidth="1"/>
    <col min="15873" max="15873" width="47.7109375" customWidth="1"/>
    <col min="15874" max="15874" width="17.28515625" customWidth="1"/>
    <col min="15875" max="15875" width="17.42578125" customWidth="1"/>
    <col min="15876" max="15876" width="16.28515625" customWidth="1"/>
    <col min="15877" max="15877" width="17.42578125" customWidth="1"/>
    <col min="15878" max="15878" width="19.28515625" customWidth="1"/>
    <col min="15879" max="15879" width="14.42578125" customWidth="1"/>
    <col min="15880" max="15880" width="17.85546875" customWidth="1"/>
    <col min="15881" max="15881" width="19.42578125" customWidth="1"/>
    <col min="15882" max="15882" width="15.7109375" customWidth="1"/>
    <col min="16129" max="16129" width="47.7109375" customWidth="1"/>
    <col min="16130" max="16130" width="17.28515625" customWidth="1"/>
    <col min="16131" max="16131" width="17.42578125" customWidth="1"/>
    <col min="16132" max="16132" width="16.28515625" customWidth="1"/>
    <col min="16133" max="16133" width="17.42578125" customWidth="1"/>
    <col min="16134" max="16134" width="19.28515625" customWidth="1"/>
    <col min="16135" max="16135" width="14.42578125" customWidth="1"/>
    <col min="16136" max="16136" width="17.85546875" customWidth="1"/>
    <col min="16137" max="16137" width="19.42578125" customWidth="1"/>
    <col min="16138" max="16138" width="15.7109375" customWidth="1"/>
  </cols>
  <sheetData>
    <row r="1" spans="1:11" ht="27" thickBot="1" x14ac:dyDescent="0.45">
      <c r="A1" s="219" t="s">
        <v>143</v>
      </c>
      <c r="B1" s="219"/>
      <c r="C1" s="219"/>
      <c r="D1" s="219"/>
      <c r="E1" s="219"/>
      <c r="F1" s="219"/>
      <c r="G1" s="219"/>
      <c r="H1" s="219"/>
      <c r="I1" s="219"/>
    </row>
    <row r="2" spans="1:11" ht="28.5" customHeight="1" thickBot="1" x14ac:dyDescent="0.45">
      <c r="A2" s="6" t="s">
        <v>0</v>
      </c>
      <c r="B2" s="220" t="s">
        <v>211</v>
      </c>
      <c r="C2" s="221"/>
      <c r="D2" s="221"/>
      <c r="E2" s="221"/>
      <c r="F2" s="222"/>
    </row>
    <row r="3" spans="1:11" ht="13.5" customHeight="1" thickBot="1" x14ac:dyDescent="0.35">
      <c r="A3" s="3"/>
      <c r="B3" s="2"/>
      <c r="C3" s="2"/>
    </row>
    <row r="4" spans="1:11" ht="16.5" thickBot="1" x14ac:dyDescent="0.3">
      <c r="A4" s="6" t="s">
        <v>1</v>
      </c>
      <c r="B4" s="217" t="s">
        <v>212</v>
      </c>
      <c r="C4" s="218"/>
      <c r="D4" s="63" t="s">
        <v>2</v>
      </c>
      <c r="E4" s="79">
        <v>42265</v>
      </c>
    </row>
    <row r="6" spans="1:11" ht="66.75" customHeight="1" x14ac:dyDescent="0.25">
      <c r="A6" s="223" t="s">
        <v>213</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214</v>
      </c>
      <c r="B11" s="5"/>
      <c r="C11" s="4"/>
      <c r="D11" s="4"/>
      <c r="E11" s="4"/>
      <c r="F11" s="4"/>
      <c r="G11" s="4"/>
      <c r="H11" s="4"/>
      <c r="I11" s="39"/>
    </row>
    <row r="12" spans="1:11" x14ac:dyDescent="0.25">
      <c r="A12" s="107" t="s">
        <v>215</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c r="D17" s="4"/>
      <c r="E17" s="4"/>
      <c r="F17" s="4"/>
      <c r="G17" s="4"/>
      <c r="K17"/>
    </row>
    <row r="18" spans="1:12" x14ac:dyDescent="0.25">
      <c r="A18" s="57" t="s">
        <v>152</v>
      </c>
      <c r="B18" s="57"/>
      <c r="C18" s="17">
        <v>276</v>
      </c>
      <c r="D18" s="4"/>
      <c r="E18" s="4"/>
      <c r="F18" s="4"/>
      <c r="G18" s="4"/>
      <c r="K18"/>
    </row>
    <row r="19" spans="1:12" x14ac:dyDescent="0.25">
      <c r="A19" s="56" t="s">
        <v>51</v>
      </c>
      <c r="B19" s="56"/>
      <c r="C19" s="17">
        <v>100</v>
      </c>
      <c r="D19" s="4"/>
      <c r="E19" s="4"/>
      <c r="F19" s="4"/>
      <c r="G19" s="4"/>
      <c r="K19"/>
    </row>
    <row r="20" spans="1:12" x14ac:dyDescent="0.25">
      <c r="A20" s="57" t="s">
        <v>41</v>
      </c>
      <c r="B20" s="57"/>
      <c r="C20" s="17"/>
      <c r="D20" s="4"/>
      <c r="E20" s="4"/>
      <c r="F20" s="4"/>
      <c r="G20" s="4"/>
      <c r="K20"/>
    </row>
    <row r="21" spans="1:12" x14ac:dyDescent="0.25">
      <c r="A21" s="56" t="s">
        <v>49</v>
      </c>
      <c r="B21" s="56"/>
      <c r="C21" s="81">
        <v>25</v>
      </c>
      <c r="D21" s="4"/>
      <c r="E21" s="4"/>
      <c r="F21" s="4"/>
      <c r="G21" s="4"/>
      <c r="K21"/>
    </row>
    <row r="22" spans="1:12" s="11" customFormat="1" x14ac:dyDescent="0.25">
      <c r="A22" s="35"/>
      <c r="B22" s="83" t="s">
        <v>50</v>
      </c>
      <c r="C22" s="82">
        <f>SUM(C17:C21)</f>
        <v>401</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v>20</v>
      </c>
      <c r="D26" s="17">
        <v>19</v>
      </c>
      <c r="E26" s="17">
        <v>22</v>
      </c>
      <c r="F26" s="17">
        <v>273</v>
      </c>
      <c r="G26" s="17">
        <v>275.18</v>
      </c>
      <c r="H26" s="17">
        <v>12</v>
      </c>
      <c r="I26" s="17">
        <v>24</v>
      </c>
      <c r="J26" s="17">
        <v>65</v>
      </c>
      <c r="L26" s="11">
        <f>G26+I26</f>
        <v>299.18</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c r="D30" s="17"/>
      <c r="E30" s="17"/>
      <c r="F30" s="17"/>
      <c r="G30" s="17"/>
      <c r="H30" s="17"/>
      <c r="I30" s="17"/>
      <c r="J30" s="17"/>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216</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217</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c r="D54" s="17"/>
      <c r="K54"/>
    </row>
    <row r="55" spans="1:13" ht="39" x14ac:dyDescent="0.25">
      <c r="A55" s="7"/>
      <c r="B55" s="58" t="s">
        <v>7</v>
      </c>
      <c r="C55" s="60" t="s">
        <v>62</v>
      </c>
      <c r="D55" s="60" t="s">
        <v>25</v>
      </c>
    </row>
    <row r="56" spans="1:13" x14ac:dyDescent="0.25">
      <c r="A56" s="15" t="s">
        <v>218</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c r="D62" s="26"/>
      <c r="E62" s="26"/>
      <c r="F62" s="26"/>
      <c r="G62" s="26"/>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v>51</v>
      </c>
      <c r="D65" s="26">
        <v>143</v>
      </c>
      <c r="E65" s="26">
        <v>4</v>
      </c>
      <c r="F65" s="26">
        <v>20</v>
      </c>
      <c r="G65" s="26"/>
      <c r="H65" s="100">
        <v>15</v>
      </c>
      <c r="I65" s="100"/>
    </row>
    <row r="66" spans="1:11" ht="31.5" customHeight="1" x14ac:dyDescent="0.25">
      <c r="A66" s="226" t="s">
        <v>160</v>
      </c>
      <c r="B66" s="227"/>
      <c r="C66" s="227"/>
      <c r="D66" s="228"/>
      <c r="E66" s="26"/>
      <c r="F66" s="26"/>
      <c r="G66" s="99"/>
      <c r="H66" s="101"/>
      <c r="I66" s="102"/>
    </row>
    <row r="67" spans="1:11" ht="50.25" customHeight="1" x14ac:dyDescent="0.25">
      <c r="A67" s="229" t="s">
        <v>219</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v>4</v>
      </c>
      <c r="D70" s="26">
        <v>2</v>
      </c>
      <c r="E70" s="17"/>
      <c r="F70" s="17"/>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220</v>
      </c>
      <c r="B73" s="22"/>
      <c r="C73" s="17"/>
      <c r="D73" s="17"/>
      <c r="E73" s="17"/>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221</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20</v>
      </c>
      <c r="D98" s="115">
        <f>SUM(D26:D31)</f>
        <v>19</v>
      </c>
      <c r="E98" s="115">
        <f>SUM(E26:E31)</f>
        <v>22</v>
      </c>
      <c r="F98" s="115"/>
      <c r="G98" s="115">
        <f>SUM(F26:F31)</f>
        <v>273</v>
      </c>
      <c r="H98" s="115">
        <f>SUM(G26:G31)</f>
        <v>275.18</v>
      </c>
      <c r="I98" s="115"/>
      <c r="J98" s="115">
        <f>SUM(H26:H31)</f>
        <v>12</v>
      </c>
      <c r="K98" s="115">
        <f>SUM(I26:I31)</f>
        <v>24</v>
      </c>
      <c r="L98" s="115">
        <f>SUM(J26:J31)</f>
        <v>65</v>
      </c>
      <c r="M98" s="116">
        <f>G98+J98</f>
        <v>285</v>
      </c>
      <c r="N98" s="116">
        <f>H98+K98</f>
        <v>299.18</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20</v>
      </c>
      <c r="D100" s="115">
        <f t="shared" ref="D100:L100" si="1">SUM(D98:D99)</f>
        <v>19</v>
      </c>
      <c r="E100" s="115">
        <f t="shared" si="1"/>
        <v>22</v>
      </c>
      <c r="F100" s="115"/>
      <c r="G100" s="115">
        <f t="shared" si="1"/>
        <v>273</v>
      </c>
      <c r="H100" s="115">
        <f t="shared" si="1"/>
        <v>275.18</v>
      </c>
      <c r="I100" s="115"/>
      <c r="J100" s="115">
        <f t="shared" si="1"/>
        <v>12</v>
      </c>
      <c r="K100" s="115">
        <f t="shared" si="1"/>
        <v>24</v>
      </c>
      <c r="L100" s="115">
        <f t="shared" si="1"/>
        <v>65</v>
      </c>
      <c r="M100" s="116">
        <f t="shared" si="0"/>
        <v>285</v>
      </c>
      <c r="N100" s="116">
        <f t="shared" si="0"/>
        <v>299.18</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20</v>
      </c>
      <c r="D105" s="119">
        <f t="shared" ref="D105:L105" si="2">SUM(D100:D104)</f>
        <v>19</v>
      </c>
      <c r="E105" s="119">
        <f t="shared" si="2"/>
        <v>22</v>
      </c>
      <c r="F105" s="119">
        <f t="shared" si="2"/>
        <v>0</v>
      </c>
      <c r="G105" s="119">
        <f t="shared" si="2"/>
        <v>273</v>
      </c>
      <c r="H105" s="119">
        <f t="shared" si="2"/>
        <v>275.18</v>
      </c>
      <c r="I105" s="119"/>
      <c r="J105" s="119">
        <f t="shared" si="2"/>
        <v>12</v>
      </c>
      <c r="K105" s="119">
        <f t="shared" si="2"/>
        <v>24</v>
      </c>
      <c r="L105" s="119">
        <f t="shared" si="2"/>
        <v>65</v>
      </c>
      <c r="M105" s="120">
        <f t="shared" si="0"/>
        <v>285</v>
      </c>
      <c r="N105" s="120">
        <f t="shared" si="0"/>
        <v>299.18</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4</v>
      </c>
      <c r="D109" s="119"/>
      <c r="E109" s="119">
        <f>C65</f>
        <v>51</v>
      </c>
      <c r="F109" s="119">
        <f>D62+D70</f>
        <v>2</v>
      </c>
      <c r="G109" s="119">
        <f>E62+H65</f>
        <v>15</v>
      </c>
      <c r="H109" s="119">
        <f>F62+I65</f>
        <v>0</v>
      </c>
      <c r="I109" s="119"/>
      <c r="J109" s="119">
        <f>E65+E70</f>
        <v>4</v>
      </c>
      <c r="K109" s="119">
        <f>F65+G65+F70</f>
        <v>20</v>
      </c>
      <c r="L109" s="119">
        <f>D65</f>
        <v>143</v>
      </c>
      <c r="M109" s="120">
        <f t="shared" si="0"/>
        <v>19</v>
      </c>
      <c r="N109" s="120">
        <f t="shared" si="0"/>
        <v>20</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0</v>
      </c>
      <c r="D113" s="119">
        <f>D73</f>
        <v>0</v>
      </c>
      <c r="E113" s="119">
        <f>D73</f>
        <v>0</v>
      </c>
      <c r="F113" s="119"/>
      <c r="G113" s="119">
        <f>E73</f>
        <v>0</v>
      </c>
      <c r="H113" s="119">
        <f>E73</f>
        <v>0</v>
      </c>
      <c r="I113" s="119"/>
      <c r="J113" s="119"/>
      <c r="K113" s="119"/>
      <c r="L113" s="119"/>
      <c r="M113" s="120">
        <f t="shared" si="0"/>
        <v>0</v>
      </c>
      <c r="N113" s="120">
        <f t="shared" si="0"/>
        <v>0</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24</v>
      </c>
      <c r="D119" s="124">
        <f t="shared" ref="D119:N119" si="5">D105+D107+D109+D111+D113+D115+D117</f>
        <v>19</v>
      </c>
      <c r="E119" s="124">
        <f t="shared" si="5"/>
        <v>73</v>
      </c>
      <c r="F119" s="124">
        <f t="shared" si="5"/>
        <v>2</v>
      </c>
      <c r="G119" s="124">
        <f t="shared" si="5"/>
        <v>288</v>
      </c>
      <c r="H119" s="124">
        <f t="shared" si="5"/>
        <v>275.18</v>
      </c>
      <c r="I119" s="124">
        <f t="shared" si="5"/>
        <v>0</v>
      </c>
      <c r="J119" s="124">
        <f t="shared" si="5"/>
        <v>16</v>
      </c>
      <c r="K119" s="124">
        <f t="shared" si="5"/>
        <v>44</v>
      </c>
      <c r="L119" s="124">
        <f t="shared" si="5"/>
        <v>208</v>
      </c>
      <c r="M119" s="124">
        <f t="shared" si="5"/>
        <v>304</v>
      </c>
      <c r="N119" s="124">
        <f t="shared" si="5"/>
        <v>319.18</v>
      </c>
    </row>
    <row r="120" spans="1:14" ht="30.75" thickBot="1" x14ac:dyDescent="0.3">
      <c r="A120" s="7"/>
      <c r="H120" s="125" t="s">
        <v>189</v>
      </c>
      <c r="I120" s="126">
        <f>C22</f>
        <v>401</v>
      </c>
    </row>
    <row r="121" spans="1:14" ht="30.75" thickBot="1" x14ac:dyDescent="0.3">
      <c r="A121" s="7"/>
      <c r="H121" s="125" t="s">
        <v>190</v>
      </c>
      <c r="I121" s="127">
        <f>SUM(I119:I120)</f>
        <v>401</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x14ac:dyDescent="0.25">
      <c r="A129" s="7"/>
    </row>
    <row r="130" spans="1:1" x14ac:dyDescent="0.25">
      <c r="A130" s="7"/>
    </row>
    <row r="131" spans="1:1" x14ac:dyDescent="0.25">
      <c r="A131" s="7"/>
    </row>
    <row r="132" spans="1:1" x14ac:dyDescent="0.25">
      <c r="A132" s="7"/>
    </row>
    <row r="133" spans="1:1" x14ac:dyDescent="0.25">
      <c r="A133" s="7"/>
    </row>
    <row r="134" spans="1:1" x14ac:dyDescent="0.25">
      <c r="A134" s="7"/>
    </row>
    <row r="135" spans="1:1" x14ac:dyDescent="0.25">
      <c r="A135" s="7"/>
    </row>
    <row r="136" spans="1:1" x14ac:dyDescent="0.25">
      <c r="A136" s="7"/>
    </row>
    <row r="137" spans="1:1" x14ac:dyDescent="0.25">
      <c r="A137" s="7"/>
    </row>
    <row r="138" spans="1:1" x14ac:dyDescent="0.25">
      <c r="A138" s="7"/>
    </row>
    <row r="139" spans="1:1" x14ac:dyDescent="0.25">
      <c r="A139" s="7"/>
    </row>
    <row r="140" spans="1:1" x14ac:dyDescent="0.25">
      <c r="A140" s="7"/>
    </row>
    <row r="141" spans="1:1" x14ac:dyDescent="0.25">
      <c r="A141" s="7"/>
    </row>
    <row r="142" spans="1:1" x14ac:dyDescent="0.25">
      <c r="A142" s="7"/>
    </row>
    <row r="143" spans="1:1" x14ac:dyDescent="0.25">
      <c r="A143" s="7"/>
    </row>
    <row r="144" spans="1:1" x14ac:dyDescent="0.25">
      <c r="A144" s="7"/>
    </row>
    <row r="145" spans="1:1" x14ac:dyDescent="0.25">
      <c r="A145" s="7"/>
    </row>
    <row r="146" spans="1:1" x14ac:dyDescent="0.25">
      <c r="A146" s="7"/>
    </row>
    <row r="147" spans="1:1" x14ac:dyDescent="0.25">
      <c r="A147" s="7"/>
    </row>
    <row r="148" spans="1:1" x14ac:dyDescent="0.25">
      <c r="A148" s="7"/>
    </row>
    <row r="149" spans="1:1" x14ac:dyDescent="0.25">
      <c r="A149" s="7"/>
    </row>
    <row r="150" spans="1:1" x14ac:dyDescent="0.25">
      <c r="A150" s="7"/>
    </row>
    <row r="151" spans="1:1" x14ac:dyDescent="0.25">
      <c r="A151" s="7"/>
    </row>
    <row r="152" spans="1:1" x14ac:dyDescent="0.25">
      <c r="A152" s="7"/>
    </row>
    <row r="153" spans="1:1" x14ac:dyDescent="0.25">
      <c r="A153" s="7"/>
    </row>
    <row r="154" spans="1:1" x14ac:dyDescent="0.25">
      <c r="A154" s="7"/>
    </row>
    <row r="155" spans="1:1" x14ac:dyDescent="0.25">
      <c r="A155" s="7"/>
    </row>
    <row r="156" spans="1:1" x14ac:dyDescent="0.25">
      <c r="A156" s="7"/>
    </row>
    <row r="157" spans="1:1" x14ac:dyDescent="0.25">
      <c r="A157" s="7"/>
    </row>
    <row r="158" spans="1:1" x14ac:dyDescent="0.25">
      <c r="A158" s="7"/>
    </row>
    <row r="159" spans="1:1" x14ac:dyDescent="0.25">
      <c r="A159" s="7"/>
    </row>
    <row r="160" spans="1:1" x14ac:dyDescent="0.25">
      <c r="A160" s="7"/>
    </row>
    <row r="161" spans="1:1" x14ac:dyDescent="0.25">
      <c r="A161" s="7"/>
    </row>
    <row r="162" spans="1:1" x14ac:dyDescent="0.25">
      <c r="A162" s="7"/>
    </row>
    <row r="163" spans="1:1" x14ac:dyDescent="0.25">
      <c r="A163" s="7"/>
    </row>
    <row r="164" spans="1:1" x14ac:dyDescent="0.25">
      <c r="A164" s="7"/>
    </row>
    <row r="165" spans="1:1" x14ac:dyDescent="0.25">
      <c r="A165" s="7"/>
    </row>
    <row r="166" spans="1:1" x14ac:dyDescent="0.25">
      <c r="A166" s="7"/>
    </row>
    <row r="167" spans="1:1" x14ac:dyDescent="0.25">
      <c r="A167" s="7"/>
    </row>
    <row r="168" spans="1:1" x14ac:dyDescent="0.25">
      <c r="A168" s="7"/>
    </row>
    <row r="169" spans="1:1" x14ac:dyDescent="0.25">
      <c r="A169" s="7"/>
    </row>
    <row r="170" spans="1:1" x14ac:dyDescent="0.25">
      <c r="A170" s="7"/>
    </row>
    <row r="171" spans="1:1" x14ac:dyDescent="0.25">
      <c r="A171" s="7"/>
    </row>
    <row r="172" spans="1:1" x14ac:dyDescent="0.25">
      <c r="A172" s="7"/>
    </row>
    <row r="173" spans="1:1" x14ac:dyDescent="0.25">
      <c r="A173" s="7"/>
    </row>
    <row r="174" spans="1:1" x14ac:dyDescent="0.25">
      <c r="A174" s="7"/>
    </row>
    <row r="175" spans="1:1" x14ac:dyDescent="0.25">
      <c r="A175" s="7"/>
    </row>
    <row r="176" spans="1:1" x14ac:dyDescent="0.25">
      <c r="A176" s="7"/>
    </row>
    <row r="177" spans="1:1" x14ac:dyDescent="0.25">
      <c r="A177" s="7"/>
    </row>
    <row r="178" spans="1:1" x14ac:dyDescent="0.25">
      <c r="A178" s="7"/>
    </row>
    <row r="179" spans="1:1" x14ac:dyDescent="0.25">
      <c r="A179" s="7"/>
    </row>
    <row r="180" spans="1:1" x14ac:dyDescent="0.25">
      <c r="A180" s="7"/>
    </row>
    <row r="181" spans="1:1" x14ac:dyDescent="0.25">
      <c r="A181" s="7"/>
    </row>
    <row r="182" spans="1:1" x14ac:dyDescent="0.25">
      <c r="A182" s="7"/>
    </row>
    <row r="183" spans="1:1" x14ac:dyDescent="0.25">
      <c r="A183" s="7"/>
    </row>
    <row r="184" spans="1:1" x14ac:dyDescent="0.25">
      <c r="A184" s="7"/>
    </row>
    <row r="185" spans="1:1" x14ac:dyDescent="0.25">
      <c r="A185" s="7"/>
    </row>
    <row r="186" spans="1:1" x14ac:dyDescent="0.25">
      <c r="A186" s="7"/>
    </row>
    <row r="187" spans="1:1" x14ac:dyDescent="0.25">
      <c r="A187" s="7"/>
    </row>
    <row r="188" spans="1:1" x14ac:dyDescent="0.25">
      <c r="A188" s="7"/>
    </row>
    <row r="189" spans="1:1" x14ac:dyDescent="0.25">
      <c r="A189" s="7"/>
    </row>
    <row r="190" spans="1:1" x14ac:dyDescent="0.25">
      <c r="A190" s="7"/>
    </row>
    <row r="191" spans="1:1" x14ac:dyDescent="0.25">
      <c r="A191" s="7"/>
    </row>
    <row r="192" spans="1:1" x14ac:dyDescent="0.25">
      <c r="A192" s="7"/>
    </row>
    <row r="193" spans="1:1" x14ac:dyDescent="0.25">
      <c r="A193" s="7"/>
    </row>
    <row r="194" spans="1:1" x14ac:dyDescent="0.25">
      <c r="A194" s="7"/>
    </row>
    <row r="195" spans="1:1" x14ac:dyDescent="0.25">
      <c r="A195" s="7"/>
    </row>
    <row r="196" spans="1:1" x14ac:dyDescent="0.25">
      <c r="A196" s="7"/>
    </row>
    <row r="197" spans="1:1" x14ac:dyDescent="0.25">
      <c r="A197" s="7"/>
    </row>
    <row r="198" spans="1:1" x14ac:dyDescent="0.25">
      <c r="A198" s="7"/>
    </row>
    <row r="199" spans="1:1" x14ac:dyDescent="0.25">
      <c r="A199" s="7"/>
    </row>
    <row r="200" spans="1:1" x14ac:dyDescent="0.25">
      <c r="A200" s="7"/>
    </row>
    <row r="201" spans="1:1" x14ac:dyDescent="0.25">
      <c r="A201" s="7"/>
    </row>
    <row r="202" spans="1:1" x14ac:dyDescent="0.25">
      <c r="A202" s="7"/>
    </row>
    <row r="203" spans="1:1" x14ac:dyDescent="0.25">
      <c r="A203" s="7"/>
    </row>
    <row r="204" spans="1:1" x14ac:dyDescent="0.25">
      <c r="A204" s="7"/>
    </row>
    <row r="205" spans="1:1" x14ac:dyDescent="0.25">
      <c r="A205" s="7"/>
    </row>
    <row r="206" spans="1:1" x14ac:dyDescent="0.25">
      <c r="A206" s="7"/>
    </row>
    <row r="207" spans="1: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91" workbookViewId="0">
      <selection activeCell="G16" sqref="G16"/>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222</v>
      </c>
      <c r="C2" s="221"/>
      <c r="D2" s="221"/>
      <c r="E2" s="221"/>
      <c r="F2" s="222"/>
    </row>
    <row r="3" spans="1:11" ht="13.5" customHeight="1" thickBot="1" x14ac:dyDescent="0.35">
      <c r="A3" s="3"/>
      <c r="B3" s="2"/>
      <c r="C3" s="2"/>
    </row>
    <row r="4" spans="1:11" ht="16.5" thickBot="1" x14ac:dyDescent="0.3">
      <c r="A4" s="6" t="s">
        <v>1</v>
      </c>
      <c r="B4" s="217" t="s">
        <v>223</v>
      </c>
      <c r="C4" s="218"/>
      <c r="D4" s="63" t="s">
        <v>2</v>
      </c>
      <c r="E4" s="79">
        <v>42290</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2" x14ac:dyDescent="0.25">
      <c r="A17" s="56" t="s">
        <v>22</v>
      </c>
      <c r="B17" s="56"/>
      <c r="C17" s="17">
        <v>9</v>
      </c>
      <c r="D17" s="4"/>
      <c r="E17" s="4"/>
      <c r="F17" s="4"/>
      <c r="G17" s="4"/>
      <c r="K17"/>
    </row>
    <row r="18" spans="1:12" x14ac:dyDescent="0.25">
      <c r="A18" s="57" t="s">
        <v>152</v>
      </c>
      <c r="B18" s="57"/>
      <c r="C18" s="17">
        <v>836</v>
      </c>
      <c r="D18" s="4"/>
      <c r="E18" s="4"/>
      <c r="F18" s="4"/>
      <c r="G18" s="4"/>
      <c r="K18"/>
    </row>
    <row r="19" spans="1:12" x14ac:dyDescent="0.25">
      <c r="A19" s="56" t="s">
        <v>51</v>
      </c>
      <c r="B19" s="56"/>
      <c r="C19" s="17"/>
      <c r="D19" s="4"/>
      <c r="E19" s="4"/>
      <c r="F19" s="4"/>
      <c r="G19" s="4"/>
      <c r="K19"/>
    </row>
    <row r="20" spans="1:12" x14ac:dyDescent="0.25">
      <c r="A20" s="57" t="s">
        <v>41</v>
      </c>
      <c r="B20" s="57"/>
      <c r="C20" s="17"/>
      <c r="D20" s="4"/>
      <c r="E20" s="4"/>
      <c r="F20" s="4"/>
      <c r="G20" s="4"/>
      <c r="K20"/>
    </row>
    <row r="21" spans="1:12" x14ac:dyDescent="0.25">
      <c r="A21" s="56" t="s">
        <v>49</v>
      </c>
      <c r="B21" s="56"/>
      <c r="C21" s="81"/>
      <c r="D21" s="4"/>
      <c r="E21" s="4"/>
      <c r="F21" s="4"/>
      <c r="G21" s="4"/>
      <c r="K21"/>
    </row>
    <row r="22" spans="1:12" s="11" customFormat="1" x14ac:dyDescent="0.25">
      <c r="A22" s="35"/>
      <c r="B22" s="83" t="s">
        <v>50</v>
      </c>
      <c r="C22" s="82">
        <f>SUM(C17:C21)</f>
        <v>845</v>
      </c>
      <c r="D22" s="80"/>
      <c r="E22" s="80"/>
      <c r="F22" s="80"/>
      <c r="G22" s="80"/>
      <c r="H22" s="12"/>
      <c r="I22" s="12"/>
      <c r="J22" s="12"/>
    </row>
    <row r="23" spans="1:12" s="11" customFormat="1" x14ac:dyDescent="0.25">
      <c r="A23" s="35"/>
      <c r="B23" s="35"/>
      <c r="C23" s="80"/>
      <c r="D23" s="80"/>
      <c r="E23" s="80"/>
      <c r="F23" s="80"/>
      <c r="G23" s="80"/>
      <c r="H23" s="12"/>
      <c r="I23" s="12"/>
      <c r="J23" s="12"/>
    </row>
    <row r="24" spans="1:12" ht="56.25" customHeight="1" x14ac:dyDescent="0.35">
      <c r="A24" s="8"/>
      <c r="B24" s="13" t="s">
        <v>7</v>
      </c>
      <c r="C24" s="33" t="s">
        <v>62</v>
      </c>
      <c r="D24" s="33" t="s">
        <v>63</v>
      </c>
      <c r="E24" s="33" t="s">
        <v>64</v>
      </c>
      <c r="F24" s="33" t="s">
        <v>3</v>
      </c>
      <c r="G24" s="33" t="s">
        <v>14</v>
      </c>
      <c r="H24" s="33" t="s">
        <v>17</v>
      </c>
      <c r="I24" s="33" t="s">
        <v>18</v>
      </c>
      <c r="J24" s="33" t="s">
        <v>53</v>
      </c>
      <c r="K24"/>
    </row>
    <row r="25" spans="1:12" ht="35.25" customHeight="1" x14ac:dyDescent="0.25">
      <c r="A25" s="16" t="s">
        <v>12</v>
      </c>
      <c r="B25" s="13" t="s">
        <v>8</v>
      </c>
      <c r="C25" s="14" t="s">
        <v>5</v>
      </c>
      <c r="D25" s="14" t="s">
        <v>6</v>
      </c>
      <c r="E25" s="14" t="s">
        <v>5</v>
      </c>
      <c r="F25" s="14" t="s">
        <v>6</v>
      </c>
      <c r="G25" s="14" t="s">
        <v>6</v>
      </c>
      <c r="H25" s="14" t="s">
        <v>4</v>
      </c>
      <c r="I25" s="14" t="s">
        <v>4</v>
      </c>
      <c r="J25" s="14" t="s">
        <v>148</v>
      </c>
      <c r="K25"/>
    </row>
    <row r="26" spans="1:12" s="11" customFormat="1" x14ac:dyDescent="0.25">
      <c r="A26" s="27" t="s">
        <v>89</v>
      </c>
      <c r="B26" s="27"/>
      <c r="C26" s="17"/>
      <c r="D26" s="17"/>
      <c r="E26" s="17"/>
      <c r="F26" s="17"/>
      <c r="G26" s="17"/>
      <c r="H26" s="17"/>
      <c r="I26" s="17"/>
      <c r="J26" s="17"/>
      <c r="L26" s="11">
        <f>G26+I26</f>
        <v>0</v>
      </c>
    </row>
    <row r="27" spans="1:12" s="11" customFormat="1" x14ac:dyDescent="0.25">
      <c r="A27" s="15" t="s">
        <v>90</v>
      </c>
      <c r="B27" s="15"/>
      <c r="C27" s="17"/>
      <c r="D27" s="17"/>
      <c r="E27" s="17"/>
      <c r="F27" s="17"/>
      <c r="G27" s="17"/>
      <c r="H27" s="17"/>
      <c r="I27" s="17"/>
      <c r="J27" s="17"/>
    </row>
    <row r="28" spans="1:12" s="11" customFormat="1" x14ac:dyDescent="0.25">
      <c r="A28" s="27" t="s">
        <v>91</v>
      </c>
      <c r="B28" s="27"/>
      <c r="C28" s="17"/>
      <c r="D28" s="17"/>
      <c r="E28" s="17"/>
      <c r="F28" s="17"/>
      <c r="G28" s="17"/>
      <c r="H28" s="17"/>
      <c r="I28" s="17"/>
      <c r="J28" s="17"/>
    </row>
    <row r="29" spans="1:12" s="11" customFormat="1" x14ac:dyDescent="0.25">
      <c r="A29" s="15" t="s">
        <v>92</v>
      </c>
      <c r="B29" s="15"/>
      <c r="C29" s="17"/>
      <c r="D29" s="17"/>
      <c r="E29" s="17"/>
      <c r="F29" s="17"/>
      <c r="G29" s="17"/>
      <c r="H29" s="17"/>
      <c r="I29" s="17"/>
      <c r="J29" s="17"/>
    </row>
    <row r="30" spans="1:12" s="11" customFormat="1" x14ac:dyDescent="0.25">
      <c r="A30" s="27" t="s">
        <v>93</v>
      </c>
      <c r="B30" s="27"/>
      <c r="C30" s="17">
        <v>115</v>
      </c>
      <c r="D30" s="17">
        <v>115</v>
      </c>
      <c r="E30" s="17">
        <v>99</v>
      </c>
      <c r="F30" s="17">
        <v>1626</v>
      </c>
      <c r="G30" s="17">
        <v>1653.9</v>
      </c>
      <c r="H30" s="17"/>
      <c r="I30" s="17"/>
      <c r="J30" s="17">
        <v>85</v>
      </c>
    </row>
    <row r="31" spans="1:12" s="11" customFormat="1" x14ac:dyDescent="0.25">
      <c r="A31" s="15" t="s">
        <v>94</v>
      </c>
      <c r="B31" s="15"/>
      <c r="C31" s="17"/>
      <c r="D31" s="17"/>
      <c r="E31" s="17"/>
      <c r="F31" s="17"/>
      <c r="G31" s="17"/>
      <c r="H31" s="17"/>
      <c r="I31" s="17"/>
      <c r="J31" s="17"/>
    </row>
    <row r="32" spans="1:12"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v>9</v>
      </c>
      <c r="D54" s="17"/>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v>133</v>
      </c>
      <c r="D62" s="26">
        <v>5</v>
      </c>
      <c r="E62" s="26">
        <v>69</v>
      </c>
      <c r="F62" s="26">
        <v>74.25</v>
      </c>
      <c r="G62" s="26"/>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c r="D65" s="26"/>
      <c r="E65" s="26"/>
      <c r="F65" s="26"/>
      <c r="G65" s="26"/>
      <c r="H65" s="100"/>
      <c r="I65" s="100"/>
    </row>
    <row r="66" spans="1:11" ht="31.5" customHeight="1" x14ac:dyDescent="0.25">
      <c r="A66" s="226" t="s">
        <v>160</v>
      </c>
      <c r="B66" s="227"/>
      <c r="C66" s="227"/>
      <c r="D66" s="228"/>
      <c r="E66" s="26"/>
      <c r="F66" s="26"/>
      <c r="G66" s="99"/>
      <c r="H66" s="101"/>
      <c r="I66" s="102"/>
    </row>
    <row r="67" spans="1:11" ht="50.25" customHeight="1" x14ac:dyDescent="0.25">
      <c r="A67" s="229" t="s">
        <v>165</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v>35</v>
      </c>
      <c r="D70" s="26">
        <v>5</v>
      </c>
      <c r="E70" s="17"/>
      <c r="F70" s="17"/>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c r="D73" s="17"/>
      <c r="E73" s="17"/>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115</v>
      </c>
      <c r="D98" s="115">
        <f>SUM(D26:D31)</f>
        <v>115</v>
      </c>
      <c r="E98" s="115">
        <f>SUM(E26:E31)</f>
        <v>99</v>
      </c>
      <c r="F98" s="115"/>
      <c r="G98" s="115">
        <f>SUM(F26:F31)</f>
        <v>1626</v>
      </c>
      <c r="H98" s="115">
        <f>SUM(G26:G31)</f>
        <v>1653.9</v>
      </c>
      <c r="I98" s="115"/>
      <c r="J98" s="115">
        <f>SUM(H26:H31)</f>
        <v>0</v>
      </c>
      <c r="K98" s="115">
        <f>SUM(I26:I31)</f>
        <v>0</v>
      </c>
      <c r="L98" s="115">
        <f>SUM(J26:J31)</f>
        <v>85</v>
      </c>
      <c r="M98" s="116">
        <f>G98+J98</f>
        <v>1626</v>
      </c>
      <c r="N98" s="116">
        <f>H98+K98</f>
        <v>1653.9</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115</v>
      </c>
      <c r="D100" s="115">
        <f t="shared" ref="D100:L100" si="1">SUM(D98:D99)</f>
        <v>115</v>
      </c>
      <c r="E100" s="115">
        <f t="shared" si="1"/>
        <v>99</v>
      </c>
      <c r="F100" s="115"/>
      <c r="G100" s="115">
        <f t="shared" si="1"/>
        <v>1626</v>
      </c>
      <c r="H100" s="115">
        <f t="shared" si="1"/>
        <v>1653.9</v>
      </c>
      <c r="I100" s="115"/>
      <c r="J100" s="115">
        <f t="shared" si="1"/>
        <v>0</v>
      </c>
      <c r="K100" s="115">
        <f t="shared" si="1"/>
        <v>0</v>
      </c>
      <c r="L100" s="115">
        <f t="shared" si="1"/>
        <v>85</v>
      </c>
      <c r="M100" s="116">
        <f t="shared" si="0"/>
        <v>1626</v>
      </c>
      <c r="N100" s="116">
        <f t="shared" si="0"/>
        <v>1653.9</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9</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124</v>
      </c>
      <c r="D105" s="119">
        <f t="shared" ref="D105:L105" si="2">SUM(D100:D104)</f>
        <v>115</v>
      </c>
      <c r="E105" s="119">
        <f t="shared" si="2"/>
        <v>99</v>
      </c>
      <c r="F105" s="119">
        <f t="shared" si="2"/>
        <v>0</v>
      </c>
      <c r="G105" s="119">
        <f t="shared" si="2"/>
        <v>1626</v>
      </c>
      <c r="H105" s="119">
        <f t="shared" si="2"/>
        <v>1653.9</v>
      </c>
      <c r="I105" s="119"/>
      <c r="J105" s="119">
        <f t="shared" si="2"/>
        <v>0</v>
      </c>
      <c r="K105" s="119">
        <f t="shared" si="2"/>
        <v>0</v>
      </c>
      <c r="L105" s="119">
        <f t="shared" si="2"/>
        <v>85</v>
      </c>
      <c r="M105" s="120">
        <f t="shared" si="0"/>
        <v>1626</v>
      </c>
      <c r="N105" s="120">
        <f t="shared" si="0"/>
        <v>1653.9</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168</v>
      </c>
      <c r="D109" s="119"/>
      <c r="E109" s="119">
        <f>C65</f>
        <v>0</v>
      </c>
      <c r="F109" s="119">
        <f>D62+D70</f>
        <v>10</v>
      </c>
      <c r="G109" s="119">
        <f>E62+H65</f>
        <v>69</v>
      </c>
      <c r="H109" s="119">
        <f>F62+I65</f>
        <v>74.25</v>
      </c>
      <c r="I109" s="119"/>
      <c r="J109" s="119">
        <f>E65+E70</f>
        <v>0</v>
      </c>
      <c r="K109" s="119">
        <f>F65+G65+F70</f>
        <v>0</v>
      </c>
      <c r="L109" s="119">
        <f>D65</f>
        <v>0</v>
      </c>
      <c r="M109" s="120">
        <f t="shared" si="0"/>
        <v>69</v>
      </c>
      <c r="N109" s="120">
        <f t="shared" si="0"/>
        <v>74.25</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0</v>
      </c>
      <c r="D113" s="119">
        <f>D73</f>
        <v>0</v>
      </c>
      <c r="E113" s="119">
        <f>D73</f>
        <v>0</v>
      </c>
      <c r="F113" s="119"/>
      <c r="G113" s="119">
        <f>E73</f>
        <v>0</v>
      </c>
      <c r="H113" s="119">
        <f>E73</f>
        <v>0</v>
      </c>
      <c r="I113" s="119"/>
      <c r="J113" s="119"/>
      <c r="K113" s="119"/>
      <c r="L113" s="119"/>
      <c r="M113" s="120">
        <f t="shared" si="0"/>
        <v>0</v>
      </c>
      <c r="N113" s="120">
        <f t="shared" si="0"/>
        <v>0</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292</v>
      </c>
      <c r="D119" s="124">
        <f t="shared" ref="D119:N119" si="5">D105+D107+D109+D111+D113+D115+D117</f>
        <v>115</v>
      </c>
      <c r="E119" s="124">
        <f t="shared" si="5"/>
        <v>99</v>
      </c>
      <c r="F119" s="124">
        <f t="shared" si="5"/>
        <v>10</v>
      </c>
      <c r="G119" s="124">
        <f t="shared" si="5"/>
        <v>1695</v>
      </c>
      <c r="H119" s="124">
        <f t="shared" si="5"/>
        <v>1728.15</v>
      </c>
      <c r="I119" s="124">
        <f t="shared" si="5"/>
        <v>0</v>
      </c>
      <c r="J119" s="124">
        <f t="shared" si="5"/>
        <v>0</v>
      </c>
      <c r="K119" s="124">
        <f t="shared" si="5"/>
        <v>0</v>
      </c>
      <c r="L119" s="124">
        <f t="shared" si="5"/>
        <v>85</v>
      </c>
      <c r="M119" s="124">
        <f t="shared" si="5"/>
        <v>1695</v>
      </c>
      <c r="N119" s="124">
        <f t="shared" si="5"/>
        <v>1728.15</v>
      </c>
    </row>
    <row r="120" spans="1:14" ht="30.75" thickBot="1" x14ac:dyDescent="0.3">
      <c r="A120" s="7"/>
      <c r="H120" s="125" t="s">
        <v>189</v>
      </c>
      <c r="I120" s="126">
        <f>C22</f>
        <v>845</v>
      </c>
    </row>
    <row r="121" spans="1:14" ht="30.75" thickBot="1" x14ac:dyDescent="0.3">
      <c r="A121" s="7"/>
      <c r="H121" s="125" t="s">
        <v>190</v>
      </c>
      <c r="I121" s="127">
        <f>SUM(I119:I120)</f>
        <v>845</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7"/>
  <sheetViews>
    <sheetView topLeftCell="A61" workbookViewId="0">
      <selection activeCell="A67" sqref="A67:D67"/>
    </sheetView>
  </sheetViews>
  <sheetFormatPr defaultColWidth="8.85546875" defaultRowHeight="15" x14ac:dyDescent="0.25"/>
  <cols>
    <col min="1" max="1" width="47.7109375" customWidth="1"/>
    <col min="2" max="2" width="17.28515625" customWidth="1"/>
    <col min="3" max="3" width="17.42578125" style="108" customWidth="1"/>
    <col min="4" max="4" width="16.28515625" style="108" customWidth="1"/>
    <col min="5" max="5" width="17.42578125" style="108" customWidth="1"/>
    <col min="6" max="6" width="19.28515625" style="108" customWidth="1"/>
    <col min="7" max="7" width="14.42578125" style="108" customWidth="1"/>
    <col min="8" max="8" width="17.85546875" style="108" customWidth="1"/>
    <col min="9" max="9" width="19.42578125" style="108" customWidth="1"/>
    <col min="10" max="10" width="15.7109375" style="108" customWidth="1"/>
    <col min="11" max="11" width="8.85546875" style="108"/>
  </cols>
  <sheetData>
    <row r="1" spans="1:11" ht="27" thickBot="1" x14ac:dyDescent="0.45">
      <c r="A1" s="219" t="s">
        <v>143</v>
      </c>
      <c r="B1" s="219"/>
      <c r="C1" s="219"/>
      <c r="D1" s="219"/>
      <c r="E1" s="219"/>
      <c r="F1" s="219"/>
      <c r="G1" s="219"/>
      <c r="H1" s="219"/>
      <c r="I1" s="219"/>
    </row>
    <row r="2" spans="1:11" ht="28.5" customHeight="1" thickBot="1" x14ac:dyDescent="0.45">
      <c r="A2" s="6" t="s">
        <v>0</v>
      </c>
      <c r="B2" s="220" t="s">
        <v>224</v>
      </c>
      <c r="C2" s="221"/>
      <c r="D2" s="221"/>
      <c r="E2" s="221"/>
      <c r="F2" s="222"/>
    </row>
    <row r="3" spans="1:11" ht="13.5" customHeight="1" thickBot="1" x14ac:dyDescent="0.35">
      <c r="A3" s="3"/>
      <c r="B3" s="2"/>
      <c r="C3" s="2"/>
    </row>
    <row r="4" spans="1:11" ht="16.5" thickBot="1" x14ac:dyDescent="0.3">
      <c r="A4" s="6" t="s">
        <v>1</v>
      </c>
      <c r="B4" s="217" t="s">
        <v>225</v>
      </c>
      <c r="C4" s="218"/>
      <c r="D4" s="63" t="s">
        <v>2</v>
      </c>
      <c r="E4" s="79">
        <v>42268</v>
      </c>
    </row>
    <row r="6" spans="1:11" ht="66.75" customHeight="1" x14ac:dyDescent="0.25">
      <c r="A6" s="223" t="s">
        <v>144</v>
      </c>
      <c r="B6" s="223"/>
      <c r="C6" s="223"/>
      <c r="D6" s="223"/>
      <c r="E6" s="223"/>
      <c r="F6" s="223"/>
      <c r="G6" s="223"/>
      <c r="H6" s="223"/>
      <c r="I6" s="224"/>
      <c r="J6" s="225"/>
    </row>
    <row r="7" spans="1:11" s="11" customFormat="1" ht="9.75" customHeight="1" thickBot="1" x14ac:dyDescent="0.3">
      <c r="A7" s="62"/>
      <c r="B7" s="62"/>
      <c r="C7" s="62"/>
      <c r="D7" s="62"/>
      <c r="E7" s="62"/>
      <c r="F7" s="62"/>
      <c r="G7" s="62"/>
      <c r="H7" s="62"/>
      <c r="I7" s="12"/>
      <c r="J7" s="12"/>
      <c r="K7" s="12"/>
    </row>
    <row r="8" spans="1:11" ht="45" customHeight="1" x14ac:dyDescent="0.25">
      <c r="A8" s="36" t="s">
        <v>9</v>
      </c>
      <c r="B8" s="37"/>
      <c r="C8" s="37"/>
      <c r="D8" s="37"/>
      <c r="E8" s="37"/>
      <c r="F8" s="37"/>
      <c r="G8" s="106"/>
      <c r="H8" s="106"/>
      <c r="I8" s="64"/>
    </row>
    <row r="9" spans="1:11" ht="18" customHeight="1" x14ac:dyDescent="0.25">
      <c r="A9" s="38" t="s">
        <v>10</v>
      </c>
      <c r="B9" s="5"/>
      <c r="C9" s="4"/>
      <c r="D9" s="4"/>
      <c r="E9" s="4"/>
      <c r="F9" s="4"/>
      <c r="G9" s="4"/>
      <c r="H9" s="4"/>
      <c r="I9" s="39"/>
    </row>
    <row r="10" spans="1:11" ht="18" customHeight="1" x14ac:dyDescent="0.25">
      <c r="A10" s="38" t="s">
        <v>11</v>
      </c>
      <c r="B10" s="5"/>
      <c r="C10" s="4"/>
      <c r="D10" s="4"/>
      <c r="E10" s="4"/>
      <c r="F10" s="4"/>
      <c r="G10" s="4"/>
      <c r="H10" s="4"/>
      <c r="I10" s="39"/>
    </row>
    <row r="11" spans="1:11" x14ac:dyDescent="0.25">
      <c r="A11" s="38" t="s">
        <v>76</v>
      </c>
      <c r="B11" s="5"/>
      <c r="C11" s="4"/>
      <c r="D11" s="4"/>
      <c r="E11" s="4"/>
      <c r="F11" s="4"/>
      <c r="G11" s="4"/>
      <c r="H11" s="4"/>
      <c r="I11" s="39"/>
    </row>
    <row r="12" spans="1:11" x14ac:dyDescent="0.25">
      <c r="A12" s="107" t="s">
        <v>167</v>
      </c>
      <c r="B12" s="5"/>
      <c r="C12" s="4"/>
      <c r="D12" s="4"/>
      <c r="E12" s="4"/>
      <c r="F12" s="4"/>
      <c r="G12" s="4"/>
      <c r="H12" s="4"/>
      <c r="I12" s="39"/>
    </row>
    <row r="13" spans="1:11" x14ac:dyDescent="0.25">
      <c r="A13" s="38" t="s">
        <v>168</v>
      </c>
      <c r="B13" s="5"/>
      <c r="C13" s="4"/>
      <c r="D13" s="4"/>
      <c r="E13" s="4"/>
      <c r="F13" s="4"/>
      <c r="G13" s="4"/>
      <c r="H13" s="4"/>
      <c r="I13" s="39"/>
    </row>
    <row r="14" spans="1:11" ht="15.75" thickBot="1" x14ac:dyDescent="0.3">
      <c r="A14" s="40"/>
      <c r="B14" s="41"/>
      <c r="C14" s="42"/>
      <c r="D14" s="42"/>
      <c r="E14" s="42"/>
      <c r="F14" s="42"/>
      <c r="G14" s="42"/>
      <c r="H14" s="42"/>
      <c r="I14" s="43"/>
    </row>
    <row r="15" spans="1:11" ht="21" x14ac:dyDescent="0.35">
      <c r="A15" s="8"/>
      <c r="B15" s="76" t="s">
        <v>7</v>
      </c>
      <c r="C15" s="78" t="s">
        <v>23</v>
      </c>
      <c r="D15" s="4"/>
      <c r="E15" s="4"/>
      <c r="F15" s="4"/>
      <c r="G15" s="4"/>
      <c r="K15"/>
    </row>
    <row r="16" spans="1:11" ht="75" customHeight="1" x14ac:dyDescent="0.25">
      <c r="A16" s="75" t="s">
        <v>48</v>
      </c>
      <c r="B16" s="76" t="s">
        <v>8</v>
      </c>
      <c r="C16" s="77" t="s">
        <v>145</v>
      </c>
      <c r="D16" s="4"/>
      <c r="E16" s="4"/>
      <c r="F16" s="4"/>
      <c r="G16" s="4"/>
      <c r="K16"/>
    </row>
    <row r="17" spans="1:11" x14ac:dyDescent="0.25">
      <c r="A17" s="56" t="s">
        <v>22</v>
      </c>
      <c r="B17" s="56"/>
      <c r="C17" s="17"/>
      <c r="D17" s="4"/>
      <c r="E17" s="4"/>
      <c r="F17" s="4"/>
      <c r="G17" s="4"/>
      <c r="K17"/>
    </row>
    <row r="18" spans="1:11" x14ac:dyDescent="0.25">
      <c r="A18" s="57" t="s">
        <v>152</v>
      </c>
      <c r="B18" s="57"/>
      <c r="C18" s="17">
        <v>962</v>
      </c>
      <c r="D18" s="4"/>
      <c r="E18" s="4"/>
      <c r="F18" s="4"/>
      <c r="G18" s="4"/>
      <c r="K18"/>
    </row>
    <row r="19" spans="1:11" x14ac:dyDescent="0.25">
      <c r="A19" s="56" t="s">
        <v>51</v>
      </c>
      <c r="B19" s="56"/>
      <c r="C19" s="17">
        <v>3009</v>
      </c>
      <c r="D19" s="4"/>
      <c r="E19" s="4"/>
      <c r="F19" s="4"/>
      <c r="G19" s="4"/>
      <c r="K19"/>
    </row>
    <row r="20" spans="1:11" x14ac:dyDescent="0.25">
      <c r="A20" s="57" t="s">
        <v>41</v>
      </c>
      <c r="B20" s="57"/>
      <c r="C20" s="17"/>
      <c r="D20" s="4"/>
      <c r="E20" s="4"/>
      <c r="F20" s="4"/>
      <c r="G20" s="4"/>
      <c r="K20"/>
    </row>
    <row r="21" spans="1:11" x14ac:dyDescent="0.25">
      <c r="A21" s="56" t="s">
        <v>49</v>
      </c>
      <c r="B21" s="56"/>
      <c r="C21" s="81">
        <v>2786</v>
      </c>
      <c r="D21" s="4"/>
      <c r="E21" s="4"/>
      <c r="F21" s="4"/>
      <c r="G21" s="4"/>
      <c r="K21"/>
    </row>
    <row r="22" spans="1:11" s="11" customFormat="1" x14ac:dyDescent="0.25">
      <c r="A22" s="35"/>
      <c r="B22" s="83" t="s">
        <v>50</v>
      </c>
      <c r="C22" s="82">
        <f>SUM(C17:C21)</f>
        <v>6757</v>
      </c>
      <c r="D22" s="80"/>
      <c r="E22" s="80"/>
      <c r="F22" s="80"/>
      <c r="G22" s="80"/>
      <c r="H22" s="12"/>
      <c r="I22" s="12"/>
      <c r="J22" s="12"/>
    </row>
    <row r="23" spans="1:11" s="11" customFormat="1" x14ac:dyDescent="0.25">
      <c r="A23" s="35"/>
      <c r="B23" s="35"/>
      <c r="C23" s="80"/>
      <c r="D23" s="80"/>
      <c r="E23" s="80"/>
      <c r="F23" s="80"/>
      <c r="G23" s="80"/>
      <c r="H23" s="12"/>
      <c r="I23" s="12"/>
      <c r="J23" s="12"/>
    </row>
    <row r="24" spans="1:11" ht="56.25" customHeight="1" x14ac:dyDescent="0.35">
      <c r="A24" s="8"/>
      <c r="B24" s="13" t="s">
        <v>7</v>
      </c>
      <c r="C24" s="33" t="s">
        <v>62</v>
      </c>
      <c r="D24" s="33" t="s">
        <v>63</v>
      </c>
      <c r="E24" s="33" t="s">
        <v>64</v>
      </c>
      <c r="F24" s="33" t="s">
        <v>3</v>
      </c>
      <c r="G24" s="33" t="s">
        <v>14</v>
      </c>
      <c r="H24" s="33" t="s">
        <v>17</v>
      </c>
      <c r="I24" s="33" t="s">
        <v>18</v>
      </c>
      <c r="J24" s="33" t="s">
        <v>53</v>
      </c>
      <c r="K24"/>
    </row>
    <row r="25" spans="1:11" ht="35.25" customHeight="1" x14ac:dyDescent="0.25">
      <c r="A25" s="16" t="s">
        <v>12</v>
      </c>
      <c r="B25" s="13" t="s">
        <v>8</v>
      </c>
      <c r="C25" s="14" t="s">
        <v>5</v>
      </c>
      <c r="D25" s="14" t="s">
        <v>6</v>
      </c>
      <c r="E25" s="14" t="s">
        <v>5</v>
      </c>
      <c r="F25" s="14" t="s">
        <v>6</v>
      </c>
      <c r="G25" s="14" t="s">
        <v>6</v>
      </c>
      <c r="H25" s="14" t="s">
        <v>4</v>
      </c>
      <c r="I25" s="14" t="s">
        <v>4</v>
      </c>
      <c r="J25" s="14" t="s">
        <v>148</v>
      </c>
      <c r="K25"/>
    </row>
    <row r="26" spans="1:11" s="11" customFormat="1" x14ac:dyDescent="0.25">
      <c r="A26" s="27" t="s">
        <v>89</v>
      </c>
      <c r="B26" s="27"/>
      <c r="C26" s="17">
        <v>45</v>
      </c>
      <c r="D26" s="17">
        <v>36</v>
      </c>
      <c r="E26" s="17">
        <v>36</v>
      </c>
      <c r="F26" s="17">
        <v>639</v>
      </c>
      <c r="G26" s="17">
        <v>640</v>
      </c>
      <c r="H26" s="17">
        <v>12</v>
      </c>
      <c r="I26" s="17">
        <v>24</v>
      </c>
      <c r="J26" s="17">
        <v>41</v>
      </c>
    </row>
    <row r="27" spans="1:11" s="11" customFormat="1" x14ac:dyDescent="0.25">
      <c r="A27" s="15" t="s">
        <v>90</v>
      </c>
      <c r="B27" s="15"/>
      <c r="C27" s="17"/>
      <c r="D27" s="17"/>
      <c r="E27" s="17"/>
      <c r="F27" s="17"/>
      <c r="G27" s="17"/>
      <c r="H27" s="17"/>
      <c r="I27" s="17"/>
      <c r="J27" s="17"/>
    </row>
    <row r="28" spans="1:11" s="11" customFormat="1" x14ac:dyDescent="0.25">
      <c r="A28" s="27" t="s">
        <v>91</v>
      </c>
      <c r="B28" s="27"/>
      <c r="C28" s="17"/>
      <c r="D28" s="17"/>
      <c r="E28" s="17"/>
      <c r="F28" s="17"/>
      <c r="G28" s="17"/>
      <c r="H28" s="17"/>
      <c r="I28" s="17"/>
      <c r="J28" s="17"/>
    </row>
    <row r="29" spans="1:11" s="11" customFormat="1" x14ac:dyDescent="0.25">
      <c r="A29" s="15" t="s">
        <v>92</v>
      </c>
      <c r="B29" s="15"/>
      <c r="C29" s="17"/>
      <c r="D29" s="17"/>
      <c r="E29" s="17"/>
      <c r="F29" s="17"/>
      <c r="G29" s="17"/>
      <c r="H29" s="17"/>
      <c r="I29" s="17"/>
      <c r="J29" s="17"/>
    </row>
    <row r="30" spans="1:11" s="11" customFormat="1" x14ac:dyDescent="0.25">
      <c r="A30" s="27" t="s">
        <v>93</v>
      </c>
      <c r="B30" s="27"/>
      <c r="C30" s="17"/>
      <c r="D30" s="17"/>
      <c r="E30" s="17"/>
      <c r="F30" s="17"/>
      <c r="G30" s="17"/>
      <c r="H30" s="17"/>
      <c r="I30" s="17"/>
      <c r="J30" s="17"/>
    </row>
    <row r="31" spans="1:11" s="11" customFormat="1" x14ac:dyDescent="0.25">
      <c r="A31" s="15" t="s">
        <v>94</v>
      </c>
      <c r="B31" s="15"/>
      <c r="C31" s="17"/>
      <c r="D31" s="17"/>
      <c r="E31" s="17"/>
      <c r="F31" s="17"/>
      <c r="G31" s="17"/>
      <c r="H31" s="17"/>
      <c r="I31" s="17"/>
      <c r="J31" s="17"/>
    </row>
    <row r="32" spans="1:11" ht="39" x14ac:dyDescent="0.25">
      <c r="A32" s="7"/>
      <c r="B32" s="18" t="s">
        <v>7</v>
      </c>
      <c r="C32" s="32" t="s">
        <v>62</v>
      </c>
      <c r="D32" s="32" t="s">
        <v>63</v>
      </c>
      <c r="E32" s="32" t="s">
        <v>64</v>
      </c>
      <c r="F32" s="32" t="s">
        <v>3</v>
      </c>
      <c r="G32" s="32" t="s">
        <v>14</v>
      </c>
      <c r="K32"/>
    </row>
    <row r="33" spans="1:11" ht="23.25" x14ac:dyDescent="0.25">
      <c r="A33" s="7"/>
      <c r="B33" s="18" t="s">
        <v>8</v>
      </c>
      <c r="C33" s="19" t="s">
        <v>13</v>
      </c>
      <c r="D33" s="19" t="s">
        <v>13</v>
      </c>
      <c r="E33" s="19" t="s">
        <v>13</v>
      </c>
      <c r="F33" s="19" t="s">
        <v>13</v>
      </c>
      <c r="G33" s="19" t="s">
        <v>13</v>
      </c>
      <c r="K33"/>
    </row>
    <row r="34" spans="1:11" ht="36" customHeight="1" x14ac:dyDescent="0.25">
      <c r="A34" s="89" t="s">
        <v>149</v>
      </c>
      <c r="B34" s="18"/>
      <c r="C34" s="17"/>
      <c r="D34" s="17"/>
      <c r="E34" s="17"/>
      <c r="F34" s="17"/>
      <c r="G34" s="17"/>
      <c r="K34"/>
    </row>
    <row r="35" spans="1:11" ht="64.5" x14ac:dyDescent="0.25">
      <c r="A35" s="7"/>
      <c r="B35" s="24" t="s">
        <v>7</v>
      </c>
      <c r="C35" s="34" t="s">
        <v>62</v>
      </c>
      <c r="D35" s="34" t="s">
        <v>63</v>
      </c>
      <c r="E35" s="34" t="s">
        <v>64</v>
      </c>
      <c r="F35" s="34" t="s">
        <v>74</v>
      </c>
      <c r="G35" s="34" t="s">
        <v>77</v>
      </c>
      <c r="H35" s="34" t="s">
        <v>17</v>
      </c>
      <c r="I35" s="34" t="s">
        <v>18</v>
      </c>
      <c r="J35" s="34" t="s">
        <v>53</v>
      </c>
    </row>
    <row r="36" spans="1:11" ht="34.5" x14ac:dyDescent="0.25">
      <c r="A36" s="29" t="s">
        <v>24</v>
      </c>
      <c r="B36" s="24" t="s">
        <v>8</v>
      </c>
      <c r="C36" s="25" t="s">
        <v>55</v>
      </c>
      <c r="D36" s="25" t="s">
        <v>56</v>
      </c>
      <c r="E36" s="25" t="s">
        <v>55</v>
      </c>
      <c r="F36" s="25" t="s">
        <v>54</v>
      </c>
      <c r="G36" s="25" t="s">
        <v>54</v>
      </c>
      <c r="H36" s="25" t="s">
        <v>4</v>
      </c>
      <c r="I36" s="25" t="s">
        <v>4</v>
      </c>
      <c r="J36" s="25" t="s">
        <v>4</v>
      </c>
    </row>
    <row r="37" spans="1:11" x14ac:dyDescent="0.25">
      <c r="A37" s="31" t="s">
        <v>95</v>
      </c>
      <c r="B37" s="55"/>
      <c r="C37" s="26"/>
      <c r="D37" s="26"/>
      <c r="E37" s="26"/>
      <c r="F37" s="26"/>
      <c r="G37" s="26"/>
      <c r="H37" s="26"/>
      <c r="I37" s="26"/>
      <c r="J37" s="26"/>
    </row>
    <row r="38" spans="1:11" x14ac:dyDescent="0.25">
      <c r="A38" s="29" t="s">
        <v>96</v>
      </c>
      <c r="B38" s="29"/>
      <c r="C38" s="26"/>
      <c r="D38" s="26"/>
      <c r="E38" s="26"/>
      <c r="F38" s="26"/>
      <c r="G38" s="26"/>
      <c r="H38" s="26"/>
      <c r="I38" s="26"/>
      <c r="J38" s="26"/>
    </row>
    <row r="39" spans="1:11" x14ac:dyDescent="0.25">
      <c r="A39" s="31" t="s">
        <v>97</v>
      </c>
      <c r="B39" s="55"/>
      <c r="C39" s="26"/>
      <c r="D39" s="26"/>
      <c r="E39" s="26"/>
      <c r="F39" s="26"/>
      <c r="G39" s="26"/>
      <c r="H39" s="26"/>
      <c r="I39" s="26"/>
      <c r="J39" s="26"/>
    </row>
    <row r="40" spans="1:11" x14ac:dyDescent="0.25">
      <c r="A40" s="29" t="s">
        <v>98</v>
      </c>
      <c r="B40" s="29"/>
      <c r="C40" s="26"/>
      <c r="D40" s="26"/>
      <c r="E40" s="26"/>
      <c r="F40" s="26"/>
      <c r="G40" s="26"/>
      <c r="H40" s="26"/>
      <c r="I40" s="26"/>
      <c r="J40" s="26"/>
    </row>
    <row r="41" spans="1:11" x14ac:dyDescent="0.25">
      <c r="A41" s="31" t="s">
        <v>166</v>
      </c>
      <c r="B41" s="31"/>
      <c r="C41" s="26"/>
      <c r="D41" s="26"/>
      <c r="E41" s="26"/>
      <c r="F41" s="26"/>
      <c r="G41" s="26"/>
      <c r="H41" s="26"/>
      <c r="I41" s="26"/>
      <c r="J41" s="26"/>
    </row>
    <row r="42" spans="1:11" x14ac:dyDescent="0.25">
      <c r="A42" s="29" t="s">
        <v>99</v>
      </c>
      <c r="B42" s="24"/>
      <c r="C42" s="26"/>
      <c r="D42" s="26"/>
      <c r="E42" s="26"/>
      <c r="F42" s="26"/>
      <c r="G42" s="26"/>
      <c r="H42" s="26"/>
      <c r="I42" s="26"/>
      <c r="J42" s="26"/>
    </row>
    <row r="43" spans="1:11" x14ac:dyDescent="0.25">
      <c r="A43" s="31" t="s">
        <v>15</v>
      </c>
      <c r="B43" s="31"/>
      <c r="C43" s="26"/>
      <c r="D43" s="26"/>
      <c r="E43" s="26"/>
      <c r="F43" s="26"/>
      <c r="G43" s="26"/>
      <c r="H43" s="26"/>
      <c r="I43" s="26"/>
      <c r="J43" s="26"/>
    </row>
    <row r="44" spans="1:11" x14ac:dyDescent="0.25">
      <c r="A44" s="29" t="s">
        <v>16</v>
      </c>
      <c r="B44" s="24"/>
      <c r="C44" s="26"/>
      <c r="D44" s="26"/>
      <c r="E44" s="26"/>
      <c r="F44" s="26"/>
      <c r="G44" s="26"/>
      <c r="H44" s="26"/>
      <c r="I44" s="26"/>
      <c r="J44" s="26"/>
    </row>
    <row r="45" spans="1:11" ht="51.75" x14ac:dyDescent="0.25">
      <c r="A45" s="7"/>
      <c r="B45" s="18" t="s">
        <v>7</v>
      </c>
      <c r="C45" s="32" t="s">
        <v>62</v>
      </c>
      <c r="D45" s="32" t="s">
        <v>63</v>
      </c>
      <c r="E45" s="32" t="s">
        <v>64</v>
      </c>
      <c r="F45" s="32" t="s">
        <v>25</v>
      </c>
      <c r="G45" s="32" t="s">
        <v>17</v>
      </c>
      <c r="H45" s="32" t="s">
        <v>18</v>
      </c>
      <c r="I45" s="32" t="s">
        <v>53</v>
      </c>
    </row>
    <row r="46" spans="1:11" x14ac:dyDescent="0.25">
      <c r="A46" s="7"/>
      <c r="B46" s="18" t="s">
        <v>8</v>
      </c>
      <c r="C46" s="19" t="s">
        <v>4</v>
      </c>
      <c r="D46" s="19" t="s">
        <v>4</v>
      </c>
      <c r="E46" s="19" t="s">
        <v>4</v>
      </c>
      <c r="F46" s="19" t="s">
        <v>4</v>
      </c>
      <c r="G46" s="19" t="s">
        <v>4</v>
      </c>
      <c r="H46" s="19" t="s">
        <v>4</v>
      </c>
      <c r="I46" s="19" t="s">
        <v>4</v>
      </c>
    </row>
    <row r="47" spans="1:11" x14ac:dyDescent="0.25">
      <c r="A47" s="28" t="s">
        <v>100</v>
      </c>
      <c r="B47" s="18"/>
      <c r="C47" s="17"/>
      <c r="D47" s="17"/>
      <c r="E47" s="17"/>
      <c r="F47" s="17"/>
      <c r="G47" s="17"/>
      <c r="H47" s="17"/>
      <c r="I47" s="17"/>
    </row>
    <row r="48" spans="1:11" ht="51.75" x14ac:dyDescent="0.25">
      <c r="A48" s="7"/>
      <c r="B48" s="44" t="s">
        <v>7</v>
      </c>
      <c r="C48" s="45" t="s">
        <v>62</v>
      </c>
      <c r="D48" s="45" t="s">
        <v>63</v>
      </c>
      <c r="E48" s="45" t="s">
        <v>64</v>
      </c>
      <c r="F48" s="45" t="s">
        <v>119</v>
      </c>
      <c r="G48" s="45" t="s">
        <v>120</v>
      </c>
      <c r="H48" s="45" t="s">
        <v>19</v>
      </c>
      <c r="I48" s="45" t="s">
        <v>21</v>
      </c>
      <c r="J48" s="45" t="s">
        <v>20</v>
      </c>
    </row>
    <row r="49" spans="1:13" ht="23.25" x14ac:dyDescent="0.25">
      <c r="A49" s="7"/>
      <c r="B49" s="44" t="s">
        <v>8</v>
      </c>
      <c r="C49" s="46" t="s">
        <v>5</v>
      </c>
      <c r="D49" s="46" t="s">
        <v>6</v>
      </c>
      <c r="E49" s="46" t="s">
        <v>5</v>
      </c>
      <c r="F49" s="46" t="s">
        <v>6</v>
      </c>
      <c r="G49" s="46" t="s">
        <v>6</v>
      </c>
      <c r="H49" s="47" t="s">
        <v>4</v>
      </c>
      <c r="I49" s="47" t="s">
        <v>4</v>
      </c>
      <c r="J49" s="47" t="s">
        <v>4</v>
      </c>
    </row>
    <row r="50" spans="1:13" x14ac:dyDescent="0.25">
      <c r="A50" s="48" t="s">
        <v>101</v>
      </c>
      <c r="B50" s="44"/>
      <c r="C50" s="17"/>
      <c r="D50" s="17"/>
      <c r="E50" s="17"/>
      <c r="F50" s="17"/>
      <c r="G50" s="17"/>
      <c r="H50" s="17"/>
      <c r="I50" s="17"/>
      <c r="J50" s="17"/>
    </row>
    <row r="51" spans="1:13" x14ac:dyDescent="0.25">
      <c r="A51" s="7"/>
    </row>
    <row r="52" spans="1:13" ht="26.25" customHeight="1" x14ac:dyDescent="0.25">
      <c r="A52" s="7"/>
      <c r="B52" s="51" t="s">
        <v>7</v>
      </c>
      <c r="C52" s="52" t="s">
        <v>62</v>
      </c>
      <c r="D52" s="52" t="s">
        <v>63</v>
      </c>
      <c r="K52"/>
    </row>
    <row r="53" spans="1:13" x14ac:dyDescent="0.25">
      <c r="A53" s="7"/>
      <c r="B53" s="51" t="s">
        <v>8</v>
      </c>
      <c r="C53" s="53" t="s">
        <v>4</v>
      </c>
      <c r="D53" s="53" t="s">
        <v>4</v>
      </c>
      <c r="K53"/>
    </row>
    <row r="54" spans="1:13" ht="21" customHeight="1" x14ac:dyDescent="0.25">
      <c r="A54" s="54" t="s">
        <v>102</v>
      </c>
      <c r="B54" s="51"/>
      <c r="C54" s="17"/>
      <c r="D54" s="17"/>
      <c r="K54"/>
    </row>
    <row r="55" spans="1:13" ht="39" x14ac:dyDescent="0.25">
      <c r="A55" s="7"/>
      <c r="B55" s="58" t="s">
        <v>7</v>
      </c>
      <c r="C55" s="60" t="s">
        <v>62</v>
      </c>
      <c r="D55" s="60" t="s">
        <v>25</v>
      </c>
    </row>
    <row r="56" spans="1:13" x14ac:dyDescent="0.25">
      <c r="A56" s="15" t="s">
        <v>127</v>
      </c>
      <c r="B56" s="58" t="s">
        <v>8</v>
      </c>
      <c r="C56" s="61" t="s">
        <v>43</v>
      </c>
      <c r="D56" s="61" t="s">
        <v>4</v>
      </c>
      <c r="L56">
        <f>SUM(C57:C59)</f>
        <v>0</v>
      </c>
      <c r="M56">
        <f>SUM(D57:D59)</f>
        <v>0</v>
      </c>
    </row>
    <row r="57" spans="1:13" x14ac:dyDescent="0.25">
      <c r="A57" s="27" t="s">
        <v>103</v>
      </c>
      <c r="B57" s="9"/>
      <c r="C57" s="26"/>
      <c r="D57" s="26"/>
      <c r="I57"/>
      <c r="J57"/>
      <c r="K57"/>
    </row>
    <row r="58" spans="1:13" x14ac:dyDescent="0.25">
      <c r="A58" s="15" t="s">
        <v>104</v>
      </c>
      <c r="B58" s="10"/>
      <c r="C58" s="26"/>
      <c r="D58" s="26"/>
      <c r="I58"/>
      <c r="J58"/>
      <c r="K58"/>
    </row>
    <row r="59" spans="1:13" x14ac:dyDescent="0.25">
      <c r="A59" s="27" t="s">
        <v>105</v>
      </c>
      <c r="B59" s="9"/>
      <c r="C59" s="26"/>
      <c r="D59" s="26"/>
      <c r="I59"/>
      <c r="J59"/>
      <c r="K59"/>
    </row>
    <row r="60" spans="1:13" ht="115.5" x14ac:dyDescent="0.25">
      <c r="A60" s="7"/>
      <c r="B60" s="24" t="s">
        <v>7</v>
      </c>
      <c r="C60" s="34" t="s">
        <v>65</v>
      </c>
      <c r="D60" s="34" t="s">
        <v>25</v>
      </c>
      <c r="E60" s="34" t="s">
        <v>29</v>
      </c>
      <c r="F60" s="34" t="s">
        <v>30</v>
      </c>
      <c r="G60" s="34" t="s">
        <v>31</v>
      </c>
      <c r="H60"/>
      <c r="I60"/>
      <c r="J60"/>
      <c r="K60"/>
    </row>
    <row r="61" spans="1:13" ht="45.75" x14ac:dyDescent="0.25">
      <c r="A61" s="35"/>
      <c r="B61" s="24" t="s">
        <v>8</v>
      </c>
      <c r="C61" s="25" t="s">
        <v>27</v>
      </c>
      <c r="D61" s="25" t="s">
        <v>28</v>
      </c>
      <c r="E61" s="25" t="s">
        <v>28</v>
      </c>
      <c r="F61" s="25" t="s">
        <v>28</v>
      </c>
      <c r="G61" s="25" t="s">
        <v>4</v>
      </c>
      <c r="H61"/>
      <c r="I61"/>
      <c r="J61"/>
      <c r="K61"/>
    </row>
    <row r="62" spans="1:13" x14ac:dyDescent="0.25">
      <c r="A62" s="29" t="s">
        <v>106</v>
      </c>
      <c r="B62" s="24"/>
      <c r="C62" s="26">
        <v>473</v>
      </c>
      <c r="D62" s="26">
        <v>8</v>
      </c>
      <c r="E62" s="26">
        <v>222</v>
      </c>
      <c r="F62" s="26">
        <v>468</v>
      </c>
      <c r="G62" s="26">
        <v>7</v>
      </c>
      <c r="H62"/>
      <c r="I62"/>
      <c r="J62"/>
      <c r="K62"/>
    </row>
    <row r="63" spans="1:13" ht="51.75" x14ac:dyDescent="0.25">
      <c r="A63" s="7"/>
      <c r="B63" s="18" t="s">
        <v>7</v>
      </c>
      <c r="C63" s="32" t="s">
        <v>33</v>
      </c>
      <c r="D63" s="32" t="s">
        <v>38</v>
      </c>
      <c r="E63" s="32" t="s">
        <v>34</v>
      </c>
      <c r="F63" s="32" t="s">
        <v>35</v>
      </c>
      <c r="G63" s="32" t="s">
        <v>36</v>
      </c>
      <c r="H63" s="32" t="s">
        <v>87</v>
      </c>
      <c r="I63" s="32" t="s">
        <v>32</v>
      </c>
      <c r="J63"/>
      <c r="K63"/>
    </row>
    <row r="64" spans="1:13" ht="72" customHeight="1" x14ac:dyDescent="0.25">
      <c r="A64" s="35"/>
      <c r="B64" s="18" t="s">
        <v>8</v>
      </c>
      <c r="C64" s="19" t="s">
        <v>169</v>
      </c>
      <c r="D64" s="19" t="s">
        <v>169</v>
      </c>
      <c r="E64" s="19" t="s">
        <v>37</v>
      </c>
      <c r="F64" s="19" t="s">
        <v>37</v>
      </c>
      <c r="G64" s="19" t="s">
        <v>37</v>
      </c>
      <c r="H64" s="19" t="s">
        <v>4</v>
      </c>
      <c r="I64" s="19" t="s">
        <v>4</v>
      </c>
    </row>
    <row r="65" spans="1:11" ht="24.75" customHeight="1" x14ac:dyDescent="0.25">
      <c r="A65" s="28" t="s">
        <v>107</v>
      </c>
      <c r="B65" s="18"/>
      <c r="C65" s="26">
        <v>467</v>
      </c>
      <c r="D65" s="26">
        <v>1072</v>
      </c>
      <c r="E65" s="26">
        <v>149</v>
      </c>
      <c r="F65" s="26">
        <v>34</v>
      </c>
      <c r="G65" s="26">
        <v>73</v>
      </c>
      <c r="H65" s="100">
        <v>8</v>
      </c>
      <c r="I65" s="100">
        <v>14</v>
      </c>
    </row>
    <row r="66" spans="1:11" ht="31.5" customHeight="1" x14ac:dyDescent="0.25">
      <c r="A66" s="226" t="s">
        <v>160</v>
      </c>
      <c r="B66" s="227"/>
      <c r="C66" s="227"/>
      <c r="D66" s="228"/>
      <c r="E66" s="26">
        <v>111</v>
      </c>
      <c r="F66" s="26"/>
      <c r="G66" s="99">
        <v>10</v>
      </c>
      <c r="H66" s="101"/>
      <c r="I66" s="102"/>
    </row>
    <row r="67" spans="1:11" ht="50.25" customHeight="1" x14ac:dyDescent="0.25">
      <c r="A67" s="232" t="s">
        <v>238</v>
      </c>
      <c r="B67" s="230"/>
      <c r="C67" s="230"/>
      <c r="D67" s="231"/>
      <c r="E67" s="103"/>
      <c r="F67" s="103"/>
      <c r="G67" s="80"/>
      <c r="H67" s="104"/>
      <c r="I67" s="104"/>
    </row>
    <row r="68" spans="1:11" ht="64.5" x14ac:dyDescent="0.25">
      <c r="A68" s="7"/>
      <c r="B68" s="66" t="s">
        <v>7</v>
      </c>
      <c r="C68" s="105" t="s">
        <v>62</v>
      </c>
      <c r="D68" s="105" t="s">
        <v>25</v>
      </c>
      <c r="E68" s="67" t="s">
        <v>113</v>
      </c>
      <c r="F68" s="67" t="s">
        <v>114</v>
      </c>
    </row>
    <row r="69" spans="1:11" ht="23.25" x14ac:dyDescent="0.25">
      <c r="A69" s="35"/>
      <c r="B69" s="66" t="s">
        <v>8</v>
      </c>
      <c r="C69" s="68" t="s">
        <v>40</v>
      </c>
      <c r="D69" s="68" t="s">
        <v>40</v>
      </c>
      <c r="E69" s="68" t="s">
        <v>4</v>
      </c>
      <c r="F69" s="68" t="s">
        <v>4</v>
      </c>
    </row>
    <row r="70" spans="1:11" x14ac:dyDescent="0.25">
      <c r="A70" s="69" t="s">
        <v>108</v>
      </c>
      <c r="B70" s="70"/>
      <c r="C70" s="26"/>
      <c r="D70" s="26"/>
      <c r="E70" s="17"/>
      <c r="F70" s="17"/>
    </row>
    <row r="71" spans="1:11" ht="26.25" x14ac:dyDescent="0.25">
      <c r="A71" s="7"/>
      <c r="B71" s="22" t="s">
        <v>7</v>
      </c>
      <c r="C71" s="65" t="s">
        <v>62</v>
      </c>
      <c r="D71" s="65" t="s">
        <v>63</v>
      </c>
      <c r="E71" s="65" t="s">
        <v>140</v>
      </c>
      <c r="K71"/>
    </row>
    <row r="72" spans="1:11" ht="23.25" x14ac:dyDescent="0.25">
      <c r="A72" s="7"/>
      <c r="B72" s="22" t="s">
        <v>8</v>
      </c>
      <c r="C72" s="23" t="s">
        <v>42</v>
      </c>
      <c r="D72" s="23" t="s">
        <v>42</v>
      </c>
      <c r="E72" s="23" t="s">
        <v>42</v>
      </c>
      <c r="K72"/>
    </row>
    <row r="73" spans="1:11" x14ac:dyDescent="0.25">
      <c r="A73" s="30" t="s">
        <v>146</v>
      </c>
      <c r="B73" s="22"/>
      <c r="C73" s="17"/>
      <c r="D73" s="17"/>
      <c r="E73" s="17"/>
      <c r="K73"/>
    </row>
    <row r="74" spans="1:11" ht="51.75" x14ac:dyDescent="0.25">
      <c r="A74" s="7"/>
      <c r="B74" s="20" t="s">
        <v>7</v>
      </c>
      <c r="C74" s="59" t="s">
        <v>62</v>
      </c>
      <c r="D74" s="59" t="s">
        <v>83</v>
      </c>
      <c r="I74"/>
      <c r="J74"/>
      <c r="K74"/>
    </row>
    <row r="75" spans="1:11" ht="23.25" x14ac:dyDescent="0.25">
      <c r="A75" s="7"/>
      <c r="B75" s="20" t="s">
        <v>8</v>
      </c>
      <c r="C75" s="21" t="s">
        <v>139</v>
      </c>
      <c r="D75" s="21" t="s">
        <v>147</v>
      </c>
      <c r="I75"/>
      <c r="J75"/>
      <c r="K75"/>
    </row>
    <row r="76" spans="1:11" x14ac:dyDescent="0.25">
      <c r="A76" s="71" t="s">
        <v>109</v>
      </c>
      <c r="B76" s="20"/>
      <c r="C76" s="17"/>
      <c r="D76" s="17"/>
      <c r="J76"/>
      <c r="K76"/>
    </row>
    <row r="77" spans="1:11" ht="51.75" x14ac:dyDescent="0.25">
      <c r="A77" s="7"/>
      <c r="B77" s="24" t="s">
        <v>7</v>
      </c>
      <c r="C77" s="34" t="s">
        <v>62</v>
      </c>
      <c r="D77" s="34" t="s">
        <v>63</v>
      </c>
      <c r="E77" s="34" t="s">
        <v>64</v>
      </c>
      <c r="F77" s="34" t="s">
        <v>74</v>
      </c>
      <c r="G77" s="34" t="s">
        <v>79</v>
      </c>
      <c r="H77" s="34" t="s">
        <v>80</v>
      </c>
      <c r="I77" s="34" t="s">
        <v>81</v>
      </c>
      <c r="J77" s="34" t="s">
        <v>82</v>
      </c>
    </row>
    <row r="78" spans="1:11" ht="23.25" x14ac:dyDescent="0.25">
      <c r="A78" s="35"/>
      <c r="B78" s="24" t="s">
        <v>8</v>
      </c>
      <c r="C78" s="25" t="s">
        <v>26</v>
      </c>
      <c r="D78" s="25" t="s">
        <v>26</v>
      </c>
      <c r="E78" s="25" t="s">
        <v>26</v>
      </c>
      <c r="F78" s="25" t="s">
        <v>26</v>
      </c>
      <c r="G78" s="25" t="s">
        <v>26</v>
      </c>
      <c r="H78" s="25" t="s">
        <v>4</v>
      </c>
      <c r="I78" s="25" t="s">
        <v>4</v>
      </c>
      <c r="J78" s="25" t="s">
        <v>4</v>
      </c>
    </row>
    <row r="79" spans="1:11" ht="30" customHeight="1" x14ac:dyDescent="0.25">
      <c r="A79" s="91" t="s">
        <v>110</v>
      </c>
      <c r="B79" s="24"/>
      <c r="C79" s="26"/>
      <c r="D79" s="26"/>
      <c r="E79" s="26"/>
      <c r="F79" s="26"/>
      <c r="G79" s="26"/>
      <c r="H79" s="26"/>
      <c r="I79" s="26"/>
      <c r="J79" s="26"/>
    </row>
    <row r="80" spans="1:11" ht="39" x14ac:dyDescent="0.25">
      <c r="A80" s="7"/>
      <c r="B80" s="66" t="s">
        <v>7</v>
      </c>
      <c r="C80" s="67" t="s">
        <v>62</v>
      </c>
      <c r="D80" s="67" t="s">
        <v>44</v>
      </c>
    </row>
    <row r="81" spans="1:12" x14ac:dyDescent="0.25">
      <c r="A81" s="35"/>
      <c r="B81" s="66" t="s">
        <v>8</v>
      </c>
      <c r="C81" s="68" t="s">
        <v>45</v>
      </c>
      <c r="D81" s="68" t="s">
        <v>45</v>
      </c>
    </row>
    <row r="82" spans="1:12" x14ac:dyDescent="0.25">
      <c r="A82" s="69" t="s">
        <v>111</v>
      </c>
      <c r="B82" s="70"/>
      <c r="C82" s="26"/>
      <c r="D82" s="26"/>
    </row>
    <row r="83" spans="1:12" ht="39" x14ac:dyDescent="0.25">
      <c r="A83" s="7"/>
      <c r="B83" s="49" t="s">
        <v>7</v>
      </c>
      <c r="C83" s="50" t="s">
        <v>84</v>
      </c>
      <c r="D83" s="50" t="s">
        <v>46</v>
      </c>
      <c r="E83" s="50" t="s">
        <v>47</v>
      </c>
    </row>
    <row r="84" spans="1:12" x14ac:dyDescent="0.25">
      <c r="A84" s="35"/>
      <c r="B84" s="49" t="s">
        <v>8</v>
      </c>
      <c r="C84" s="72" t="s">
        <v>4</v>
      </c>
      <c r="D84" s="72" t="s">
        <v>4</v>
      </c>
      <c r="E84" s="72" t="s">
        <v>4</v>
      </c>
    </row>
    <row r="85" spans="1:12" x14ac:dyDescent="0.25">
      <c r="A85" s="73" t="s">
        <v>112</v>
      </c>
      <c r="B85" s="74"/>
      <c r="C85" s="26"/>
      <c r="D85" s="26"/>
      <c r="E85" s="26"/>
    </row>
    <row r="86" spans="1:12" x14ac:dyDescent="0.25">
      <c r="A86" s="7"/>
    </row>
    <row r="87" spans="1:12" ht="78.75" customHeight="1" x14ac:dyDescent="0.25">
      <c r="A87" s="215" t="s">
        <v>134</v>
      </c>
      <c r="B87" s="92" t="s">
        <v>7</v>
      </c>
      <c r="C87" s="93" t="s">
        <v>125</v>
      </c>
      <c r="D87" s="93" t="s">
        <v>126</v>
      </c>
      <c r="E87" s="93" t="s">
        <v>133</v>
      </c>
      <c r="F87" s="93" t="s">
        <v>132</v>
      </c>
      <c r="G87" s="93" t="s">
        <v>131</v>
      </c>
      <c r="H87" s="93" t="s">
        <v>128</v>
      </c>
      <c r="I87" s="93" t="s">
        <v>129</v>
      </c>
      <c r="J87" s="93" t="s">
        <v>130</v>
      </c>
      <c r="L87" s="96" t="s">
        <v>124</v>
      </c>
    </row>
    <row r="88" spans="1:12" ht="27" customHeight="1" x14ac:dyDescent="0.25">
      <c r="A88" s="216"/>
      <c r="B88" s="92" t="s">
        <v>8</v>
      </c>
      <c r="C88" s="94" t="s">
        <v>4</v>
      </c>
      <c r="D88" s="94" t="s">
        <v>4</v>
      </c>
      <c r="E88" s="94" t="s">
        <v>4</v>
      </c>
      <c r="F88" s="94" t="s">
        <v>4</v>
      </c>
      <c r="G88" s="94" t="s">
        <v>4</v>
      </c>
      <c r="H88" s="94" t="s">
        <v>4</v>
      </c>
      <c r="I88" s="94" t="s">
        <v>4</v>
      </c>
      <c r="J88" s="94" t="s">
        <v>4</v>
      </c>
    </row>
    <row r="89" spans="1:12" x14ac:dyDescent="0.25">
      <c r="A89" s="57" t="s">
        <v>135</v>
      </c>
      <c r="B89" s="57"/>
      <c r="C89" s="26"/>
      <c r="D89" s="26"/>
      <c r="E89" s="26"/>
      <c r="F89" s="26"/>
      <c r="G89" s="26"/>
      <c r="H89" s="26"/>
      <c r="I89" s="26"/>
      <c r="J89" s="26"/>
    </row>
    <row r="90" spans="1:12" x14ac:dyDescent="0.25">
      <c r="A90" s="56" t="s">
        <v>136</v>
      </c>
      <c r="B90" s="95"/>
      <c r="C90" s="26"/>
      <c r="D90" s="26"/>
      <c r="E90" s="26"/>
      <c r="F90" s="26"/>
      <c r="G90" s="26"/>
      <c r="H90" s="26"/>
      <c r="I90" s="26"/>
      <c r="J90" s="26"/>
    </row>
    <row r="91" spans="1:12" x14ac:dyDescent="0.25">
      <c r="A91" s="57" t="s">
        <v>137</v>
      </c>
      <c r="B91" s="97"/>
      <c r="C91" s="26"/>
      <c r="D91" s="26"/>
      <c r="E91" s="26"/>
      <c r="F91" s="26"/>
      <c r="G91" s="26"/>
      <c r="H91" s="26"/>
      <c r="I91" s="26"/>
      <c r="J91" s="26"/>
    </row>
    <row r="92" spans="1:12" x14ac:dyDescent="0.25">
      <c r="A92" s="56" t="s">
        <v>138</v>
      </c>
      <c r="B92" s="95"/>
      <c r="C92" s="26"/>
      <c r="D92" s="26"/>
      <c r="E92" s="26"/>
      <c r="F92" s="26"/>
      <c r="G92" s="26"/>
      <c r="H92" s="26"/>
      <c r="I92" s="26"/>
      <c r="J92" s="26"/>
    </row>
    <row r="93" spans="1:12" x14ac:dyDescent="0.25">
      <c r="A93" s="57" t="s">
        <v>150</v>
      </c>
      <c r="B93" s="97"/>
      <c r="C93" s="26"/>
      <c r="D93" s="26"/>
      <c r="E93" s="26"/>
      <c r="F93" s="26"/>
      <c r="G93" s="26"/>
      <c r="H93" s="26"/>
      <c r="I93" s="26"/>
      <c r="J93" s="26"/>
    </row>
    <row r="94" spans="1:12" x14ac:dyDescent="0.25">
      <c r="A94" s="56" t="s">
        <v>151</v>
      </c>
      <c r="B94" s="95"/>
      <c r="C94" s="26"/>
      <c r="D94" s="26"/>
      <c r="E94" s="26"/>
      <c r="F94" s="26"/>
      <c r="G94" s="26"/>
      <c r="H94" s="26"/>
      <c r="I94" s="26"/>
      <c r="J94" s="26"/>
    </row>
    <row r="95" spans="1:12" x14ac:dyDescent="0.25">
      <c r="A95" s="7"/>
    </row>
    <row r="96" spans="1:12" x14ac:dyDescent="0.25">
      <c r="A96" s="7"/>
    </row>
    <row r="97" spans="1:14" ht="141.75" x14ac:dyDescent="0.3">
      <c r="A97" s="110" t="s">
        <v>170</v>
      </c>
      <c r="B97" s="111"/>
      <c r="C97" s="112" t="s">
        <v>125</v>
      </c>
      <c r="D97" s="112" t="s">
        <v>126</v>
      </c>
      <c r="E97" s="112" t="s">
        <v>171</v>
      </c>
      <c r="F97" s="112" t="s">
        <v>132</v>
      </c>
      <c r="G97" s="112" t="s">
        <v>74</v>
      </c>
      <c r="H97" s="112" t="s">
        <v>79</v>
      </c>
      <c r="I97" s="112" t="s">
        <v>131</v>
      </c>
      <c r="J97" s="112" t="s">
        <v>128</v>
      </c>
      <c r="K97" s="112" t="s">
        <v>129</v>
      </c>
      <c r="L97" s="112" t="s">
        <v>130</v>
      </c>
      <c r="M97" s="113" t="s">
        <v>172</v>
      </c>
      <c r="N97" s="113" t="s">
        <v>173</v>
      </c>
    </row>
    <row r="98" spans="1:14" x14ac:dyDescent="0.25">
      <c r="A98" s="114" t="s">
        <v>174</v>
      </c>
      <c r="C98" s="115">
        <f>SUM(C26:C31)</f>
        <v>45</v>
      </c>
      <c r="D98" s="115">
        <f>SUM(D26:D31)</f>
        <v>36</v>
      </c>
      <c r="E98" s="115">
        <f>SUM(E26:E31)</f>
        <v>36</v>
      </c>
      <c r="F98" s="115"/>
      <c r="G98" s="115">
        <f>SUM(F26:F31)</f>
        <v>639</v>
      </c>
      <c r="H98" s="115">
        <f>SUM(G26:G31)</f>
        <v>640</v>
      </c>
      <c r="I98" s="115"/>
      <c r="J98" s="115">
        <f>SUM(H26:H31)</f>
        <v>12</v>
      </c>
      <c r="K98" s="115">
        <f>SUM(I26:I31)</f>
        <v>24</v>
      </c>
      <c r="L98" s="115">
        <f>SUM(J26:J31)</f>
        <v>41</v>
      </c>
      <c r="M98" s="116">
        <f>G98+J98</f>
        <v>651</v>
      </c>
      <c r="N98" s="116">
        <f>H98+K98</f>
        <v>664</v>
      </c>
    </row>
    <row r="99" spans="1:14" x14ac:dyDescent="0.25">
      <c r="A99" s="114" t="s">
        <v>175</v>
      </c>
      <c r="C99" s="115">
        <f>C34</f>
        <v>0</v>
      </c>
      <c r="D99" s="115">
        <f>D34</f>
        <v>0</v>
      </c>
      <c r="E99" s="115">
        <f>E34</f>
        <v>0</v>
      </c>
      <c r="F99" s="115"/>
      <c r="G99" s="115">
        <f>F34</f>
        <v>0</v>
      </c>
      <c r="H99" s="115">
        <f>G34</f>
        <v>0</v>
      </c>
      <c r="I99" s="115"/>
      <c r="J99" s="115"/>
      <c r="K99" s="115"/>
      <c r="L99" s="115"/>
      <c r="M99" s="116">
        <f t="shared" ref="M99:N113" si="0">G99+J99</f>
        <v>0</v>
      </c>
      <c r="N99" s="116">
        <f t="shared" si="0"/>
        <v>0</v>
      </c>
    </row>
    <row r="100" spans="1:14" x14ac:dyDescent="0.25">
      <c r="A100" s="117" t="s">
        <v>176</v>
      </c>
      <c r="C100" s="115">
        <f>SUM(C98:C99)</f>
        <v>45</v>
      </c>
      <c r="D100" s="115">
        <f t="shared" ref="D100:L100" si="1">SUM(D98:D99)</f>
        <v>36</v>
      </c>
      <c r="E100" s="115">
        <f t="shared" si="1"/>
        <v>36</v>
      </c>
      <c r="F100" s="115"/>
      <c r="G100" s="115">
        <f t="shared" si="1"/>
        <v>639</v>
      </c>
      <c r="H100" s="115">
        <f t="shared" si="1"/>
        <v>640</v>
      </c>
      <c r="I100" s="115"/>
      <c r="J100" s="115">
        <f t="shared" si="1"/>
        <v>12</v>
      </c>
      <c r="K100" s="115">
        <f t="shared" si="1"/>
        <v>24</v>
      </c>
      <c r="L100" s="115">
        <f t="shared" si="1"/>
        <v>41</v>
      </c>
      <c r="M100" s="116">
        <f t="shared" si="0"/>
        <v>651</v>
      </c>
      <c r="N100" s="116">
        <f t="shared" si="0"/>
        <v>664</v>
      </c>
    </row>
    <row r="101" spans="1:14" x14ac:dyDescent="0.25">
      <c r="A101" s="117" t="s">
        <v>177</v>
      </c>
      <c r="C101" s="115">
        <f>C50</f>
        <v>0</v>
      </c>
      <c r="D101" s="115">
        <f>D50</f>
        <v>0</v>
      </c>
      <c r="E101" s="115">
        <f>E50</f>
        <v>0</v>
      </c>
      <c r="F101" s="115"/>
      <c r="G101" s="115">
        <f>F50</f>
        <v>0</v>
      </c>
      <c r="H101" s="115">
        <f>G50</f>
        <v>0</v>
      </c>
      <c r="I101" s="115"/>
      <c r="J101" s="115"/>
      <c r="K101" s="115">
        <f>H50+I50+J50</f>
        <v>0</v>
      </c>
      <c r="L101" s="115"/>
      <c r="M101" s="116">
        <f t="shared" si="0"/>
        <v>0</v>
      </c>
      <c r="N101" s="116">
        <f t="shared" si="0"/>
        <v>0</v>
      </c>
    </row>
    <row r="102" spans="1:14" x14ac:dyDescent="0.25">
      <c r="A102" s="117" t="s">
        <v>178</v>
      </c>
      <c r="C102" s="115">
        <f>SUM(C37:C44)</f>
        <v>0</v>
      </c>
      <c r="D102" s="115">
        <f>SUM(D37:D44)</f>
        <v>0</v>
      </c>
      <c r="E102" s="115">
        <f>SUM(E37:E44)</f>
        <v>0</v>
      </c>
      <c r="F102" s="115"/>
      <c r="G102" s="115">
        <f>SUM(F37:F44)</f>
        <v>0</v>
      </c>
      <c r="H102" s="115">
        <f>SUM(G37:G44)</f>
        <v>0</v>
      </c>
      <c r="I102" s="115"/>
      <c r="J102" s="115">
        <f>SUM(H37:H44)</f>
        <v>0</v>
      </c>
      <c r="K102" s="115">
        <f>SUM(I37:I44)</f>
        <v>0</v>
      </c>
      <c r="L102" s="115">
        <f>SUM(J37:J44)</f>
        <v>0</v>
      </c>
      <c r="M102" s="116">
        <f t="shared" si="0"/>
        <v>0</v>
      </c>
      <c r="N102" s="116">
        <f t="shared" si="0"/>
        <v>0</v>
      </c>
    </row>
    <row r="103" spans="1:14" x14ac:dyDescent="0.25">
      <c r="A103" s="117" t="s">
        <v>179</v>
      </c>
      <c r="C103" s="115">
        <f>C47</f>
        <v>0</v>
      </c>
      <c r="D103" s="115">
        <f>D47</f>
        <v>0</v>
      </c>
      <c r="E103" s="115">
        <f>E47</f>
        <v>0</v>
      </c>
      <c r="F103" s="115">
        <f>F47</f>
        <v>0</v>
      </c>
      <c r="G103" s="115"/>
      <c r="H103" s="115"/>
      <c r="I103" s="115"/>
      <c r="J103" s="115">
        <f>G47</f>
        <v>0</v>
      </c>
      <c r="K103" s="115">
        <f>H47</f>
        <v>0</v>
      </c>
      <c r="L103" s="115">
        <f>I47</f>
        <v>0</v>
      </c>
      <c r="M103" s="116">
        <f t="shared" si="0"/>
        <v>0</v>
      </c>
      <c r="N103" s="116">
        <f t="shared" si="0"/>
        <v>0</v>
      </c>
    </row>
    <row r="104" spans="1:14" x14ac:dyDescent="0.25">
      <c r="A104" s="117" t="s">
        <v>180</v>
      </c>
      <c r="C104" s="115">
        <f>C54</f>
        <v>0</v>
      </c>
      <c r="D104" s="115">
        <f>D54</f>
        <v>0</v>
      </c>
      <c r="E104" s="115">
        <f>D104</f>
        <v>0</v>
      </c>
      <c r="F104" s="115"/>
      <c r="G104" s="115"/>
      <c r="H104" s="115"/>
      <c r="I104" s="115"/>
      <c r="J104" s="115"/>
      <c r="K104" s="115"/>
      <c r="L104" s="115"/>
      <c r="M104" s="116">
        <f t="shared" si="0"/>
        <v>0</v>
      </c>
      <c r="N104" s="116">
        <f t="shared" si="0"/>
        <v>0</v>
      </c>
    </row>
    <row r="105" spans="1:14" x14ac:dyDescent="0.25">
      <c r="A105" s="118" t="s">
        <v>181</v>
      </c>
      <c r="B105" s="118"/>
      <c r="C105" s="119">
        <f>SUM(C100:C104)</f>
        <v>45</v>
      </c>
      <c r="D105" s="119">
        <f t="shared" ref="D105:L105" si="2">SUM(D100:D104)</f>
        <v>36</v>
      </c>
      <c r="E105" s="119">
        <f t="shared" si="2"/>
        <v>36</v>
      </c>
      <c r="F105" s="119">
        <f t="shared" si="2"/>
        <v>0</v>
      </c>
      <c r="G105" s="119">
        <f t="shared" si="2"/>
        <v>639</v>
      </c>
      <c r="H105" s="119">
        <f t="shared" si="2"/>
        <v>640</v>
      </c>
      <c r="I105" s="119"/>
      <c r="J105" s="119">
        <f t="shared" si="2"/>
        <v>12</v>
      </c>
      <c r="K105" s="119">
        <f t="shared" si="2"/>
        <v>24</v>
      </c>
      <c r="L105" s="119">
        <f t="shared" si="2"/>
        <v>41</v>
      </c>
      <c r="M105" s="120">
        <f t="shared" si="0"/>
        <v>651</v>
      </c>
      <c r="N105" s="120">
        <f t="shared" si="0"/>
        <v>664</v>
      </c>
    </row>
    <row r="106" spans="1:14" x14ac:dyDescent="0.25">
      <c r="A106" s="35"/>
      <c r="B106" s="11"/>
      <c r="C106" s="17"/>
      <c r="D106" s="17"/>
      <c r="E106" s="17"/>
      <c r="F106" s="17"/>
      <c r="G106" s="17"/>
      <c r="H106" s="17"/>
      <c r="I106" s="17"/>
      <c r="J106" s="17"/>
      <c r="K106" s="17"/>
      <c r="L106" s="17"/>
      <c r="M106" s="17"/>
      <c r="N106" s="17"/>
    </row>
    <row r="107" spans="1:14" x14ac:dyDescent="0.25">
      <c r="A107" s="118" t="s">
        <v>182</v>
      </c>
      <c r="B107" s="111"/>
      <c r="C107" s="119">
        <f>SUM(C57:C59)</f>
        <v>0</v>
      </c>
      <c r="D107" s="119"/>
      <c r="E107" s="119"/>
      <c r="F107" s="119">
        <f>SUM(D57:D59)</f>
        <v>0</v>
      </c>
      <c r="G107" s="119"/>
      <c r="H107" s="119"/>
      <c r="I107" s="119"/>
      <c r="J107" s="119"/>
      <c r="K107" s="119"/>
      <c r="L107" s="119"/>
      <c r="M107" s="120">
        <f t="shared" si="0"/>
        <v>0</v>
      </c>
      <c r="N107" s="120">
        <f t="shared" si="0"/>
        <v>0</v>
      </c>
    </row>
    <row r="108" spans="1:14" x14ac:dyDescent="0.25">
      <c r="A108" s="35"/>
      <c r="B108" s="11"/>
      <c r="C108" s="17"/>
      <c r="D108" s="17"/>
      <c r="E108" s="17"/>
      <c r="F108" s="17"/>
      <c r="G108" s="17"/>
      <c r="H108" s="17"/>
      <c r="I108" s="17"/>
      <c r="J108" s="17"/>
      <c r="K108" s="17"/>
      <c r="L108" s="17"/>
      <c r="M108" s="17"/>
      <c r="N108" s="17"/>
    </row>
    <row r="109" spans="1:14" x14ac:dyDescent="0.25">
      <c r="A109" s="118" t="s">
        <v>183</v>
      </c>
      <c r="B109" s="118"/>
      <c r="C109" s="119">
        <f>C62+C70</f>
        <v>473</v>
      </c>
      <c r="D109" s="119"/>
      <c r="E109" s="119">
        <f>C65</f>
        <v>467</v>
      </c>
      <c r="F109" s="119">
        <f>D62+D70</f>
        <v>8</v>
      </c>
      <c r="G109" s="119">
        <f>E62+H65</f>
        <v>230</v>
      </c>
      <c r="H109" s="119">
        <f>F62+I65</f>
        <v>482</v>
      </c>
      <c r="I109" s="119"/>
      <c r="J109" s="119">
        <f>E65+E70</f>
        <v>149</v>
      </c>
      <c r="K109" s="119">
        <f>F65+G65+F70</f>
        <v>107</v>
      </c>
      <c r="L109" s="119">
        <f>D65</f>
        <v>1072</v>
      </c>
      <c r="M109" s="120">
        <f t="shared" si="0"/>
        <v>379</v>
      </c>
      <c r="N109" s="120">
        <f t="shared" si="0"/>
        <v>589</v>
      </c>
    </row>
    <row r="110" spans="1:14" x14ac:dyDescent="0.25">
      <c r="A110" s="35"/>
      <c r="B110" s="11"/>
      <c r="C110" s="17"/>
      <c r="D110" s="17"/>
      <c r="E110" s="17"/>
      <c r="F110" s="17"/>
      <c r="G110" s="17"/>
      <c r="H110" s="17"/>
      <c r="I110" s="17"/>
      <c r="J110" s="17"/>
      <c r="K110" s="17"/>
      <c r="L110" s="17"/>
      <c r="M110" s="17"/>
      <c r="N110" s="17"/>
    </row>
    <row r="111" spans="1:14" x14ac:dyDescent="0.25">
      <c r="A111" s="118" t="s">
        <v>184</v>
      </c>
      <c r="B111" s="118"/>
      <c r="C111" s="119">
        <f>C76+C79+C82</f>
        <v>0</v>
      </c>
      <c r="D111" s="119">
        <f>D79+C76</f>
        <v>0</v>
      </c>
      <c r="E111" s="119">
        <f>E79+C76</f>
        <v>0</v>
      </c>
      <c r="F111" s="119"/>
      <c r="G111" s="119">
        <f>F79</f>
        <v>0</v>
      </c>
      <c r="H111" s="119">
        <f>G79</f>
        <v>0</v>
      </c>
      <c r="I111" s="119">
        <f>D76+D82</f>
        <v>0</v>
      </c>
      <c r="J111" s="119">
        <f>H79</f>
        <v>0</v>
      </c>
      <c r="K111" s="119">
        <f>I79</f>
        <v>0</v>
      </c>
      <c r="L111" s="119">
        <f>J79</f>
        <v>0</v>
      </c>
      <c r="M111" s="120">
        <f t="shared" si="0"/>
        <v>0</v>
      </c>
      <c r="N111" s="120">
        <f t="shared" si="0"/>
        <v>0</v>
      </c>
    </row>
    <row r="112" spans="1:14" x14ac:dyDescent="0.25">
      <c r="A112" s="35"/>
      <c r="B112" s="11"/>
      <c r="C112" s="17"/>
      <c r="D112" s="17"/>
      <c r="E112" s="17"/>
      <c r="F112" s="17"/>
      <c r="G112" s="17"/>
      <c r="H112" s="17"/>
      <c r="I112" s="17"/>
      <c r="J112" s="17"/>
      <c r="K112" s="17"/>
      <c r="L112" s="17"/>
      <c r="M112" s="17"/>
      <c r="N112" s="17"/>
    </row>
    <row r="113" spans="1:14" x14ac:dyDescent="0.25">
      <c r="A113" s="118" t="s">
        <v>185</v>
      </c>
      <c r="B113" s="118"/>
      <c r="C113" s="119">
        <f>C73</f>
        <v>0</v>
      </c>
      <c r="D113" s="119">
        <f>D73</f>
        <v>0</v>
      </c>
      <c r="E113" s="119">
        <f>D73</f>
        <v>0</v>
      </c>
      <c r="F113" s="119"/>
      <c r="G113" s="119">
        <f>E73</f>
        <v>0</v>
      </c>
      <c r="H113" s="119">
        <f>E73</f>
        <v>0</v>
      </c>
      <c r="I113" s="119"/>
      <c r="J113" s="119"/>
      <c r="K113" s="119"/>
      <c r="L113" s="119"/>
      <c r="M113" s="120">
        <f t="shared" si="0"/>
        <v>0</v>
      </c>
      <c r="N113" s="120">
        <f t="shared" si="0"/>
        <v>0</v>
      </c>
    </row>
    <row r="114" spans="1:14" x14ac:dyDescent="0.25">
      <c r="A114" s="35"/>
      <c r="B114" s="35"/>
      <c r="C114" s="121"/>
      <c r="D114" s="121"/>
      <c r="E114" s="121"/>
      <c r="F114" s="121"/>
      <c r="G114" s="121"/>
      <c r="H114" s="121"/>
      <c r="I114" s="121"/>
      <c r="J114" s="121"/>
      <c r="K114" s="121"/>
      <c r="L114" s="121"/>
      <c r="M114" s="121"/>
      <c r="N114" s="121"/>
    </row>
    <row r="115" spans="1:14" x14ac:dyDescent="0.25">
      <c r="A115" s="118" t="s">
        <v>186</v>
      </c>
      <c r="B115" s="118"/>
      <c r="C115" s="119"/>
      <c r="D115" s="119"/>
      <c r="E115" s="119"/>
      <c r="F115" s="119"/>
      <c r="G115" s="119"/>
      <c r="H115" s="119"/>
      <c r="I115" s="119">
        <f>C85</f>
        <v>0</v>
      </c>
      <c r="J115" s="119">
        <f>D85</f>
        <v>0</v>
      </c>
      <c r="K115" s="119">
        <f>D85</f>
        <v>0</v>
      </c>
      <c r="L115" s="119">
        <f>E85</f>
        <v>0</v>
      </c>
      <c r="M115" s="120">
        <f t="shared" ref="M115:N115" si="3">G115+J115</f>
        <v>0</v>
      </c>
      <c r="N115" s="120">
        <f t="shared" si="3"/>
        <v>0</v>
      </c>
    </row>
    <row r="116" spans="1:14" x14ac:dyDescent="0.25">
      <c r="A116" s="35"/>
      <c r="B116" s="35"/>
      <c r="C116" s="121"/>
      <c r="D116" s="121"/>
      <c r="E116" s="121"/>
      <c r="F116" s="121"/>
      <c r="G116" s="121"/>
      <c r="H116" s="121"/>
      <c r="I116" s="121"/>
      <c r="J116" s="121"/>
      <c r="K116" s="121"/>
      <c r="L116" s="121"/>
      <c r="M116" s="121"/>
      <c r="N116" s="121"/>
    </row>
    <row r="117" spans="1:14" x14ac:dyDescent="0.25">
      <c r="A117" s="118" t="s">
        <v>187</v>
      </c>
      <c r="B117" s="118"/>
      <c r="C117" s="119">
        <f>SUM(C89:C96)</f>
        <v>0</v>
      </c>
      <c r="D117" s="119">
        <f>SUM(D89:D96)</f>
        <v>0</v>
      </c>
      <c r="E117" s="119">
        <f>SUM(E89:E96)</f>
        <v>0</v>
      </c>
      <c r="F117" s="119">
        <f>SUM(F89:F96)</f>
        <v>0</v>
      </c>
      <c r="G117" s="119"/>
      <c r="H117" s="119"/>
      <c r="I117" s="119">
        <f>SUM(G89:G96)</f>
        <v>0</v>
      </c>
      <c r="J117" s="119">
        <f>SUM(H89:H96)</f>
        <v>0</v>
      </c>
      <c r="K117" s="119">
        <f>SUM(I89:I96)</f>
        <v>0</v>
      </c>
      <c r="L117" s="119">
        <f>SUM(J89:J96)</f>
        <v>0</v>
      </c>
      <c r="M117" s="120">
        <f t="shared" ref="M117:N117" si="4">G117+J117</f>
        <v>0</v>
      </c>
      <c r="N117" s="120">
        <f t="shared" si="4"/>
        <v>0</v>
      </c>
    </row>
    <row r="118" spans="1:14" x14ac:dyDescent="0.25">
      <c r="A118" s="35"/>
      <c r="B118" s="11"/>
      <c r="C118" s="17"/>
      <c r="D118" s="17"/>
      <c r="E118" s="17"/>
      <c r="F118" s="17"/>
      <c r="G118" s="17"/>
      <c r="H118" s="17"/>
      <c r="I118" s="17"/>
      <c r="J118" s="17"/>
      <c r="K118" s="17"/>
      <c r="L118" s="122"/>
      <c r="M118" s="122"/>
      <c r="N118" s="122"/>
    </row>
    <row r="119" spans="1:14" ht="18.75" x14ac:dyDescent="0.3">
      <c r="A119" s="123" t="s">
        <v>188</v>
      </c>
      <c r="B119" s="123"/>
      <c r="C119" s="124">
        <f>C105+C107+C109+C111+C113+C115+C117</f>
        <v>518</v>
      </c>
      <c r="D119" s="124">
        <f t="shared" ref="D119:N119" si="5">D105+D107+D109+D111+D113+D115+D117</f>
        <v>36</v>
      </c>
      <c r="E119" s="124">
        <f t="shared" si="5"/>
        <v>503</v>
      </c>
      <c r="F119" s="124">
        <f t="shared" si="5"/>
        <v>8</v>
      </c>
      <c r="G119" s="124">
        <f t="shared" si="5"/>
        <v>869</v>
      </c>
      <c r="H119" s="124">
        <f t="shared" si="5"/>
        <v>1122</v>
      </c>
      <c r="I119" s="124">
        <f t="shared" si="5"/>
        <v>0</v>
      </c>
      <c r="J119" s="124">
        <f t="shared" si="5"/>
        <v>161</v>
      </c>
      <c r="K119" s="124">
        <f t="shared" si="5"/>
        <v>131</v>
      </c>
      <c r="L119" s="124">
        <f t="shared" si="5"/>
        <v>1113</v>
      </c>
      <c r="M119" s="124">
        <f t="shared" si="5"/>
        <v>1030</v>
      </c>
      <c r="N119" s="124">
        <f t="shared" si="5"/>
        <v>1253</v>
      </c>
    </row>
    <row r="120" spans="1:14" ht="30.75" thickBot="1" x14ac:dyDescent="0.3">
      <c r="A120" s="7"/>
      <c r="H120" s="125" t="s">
        <v>189</v>
      </c>
      <c r="I120" s="126">
        <f>C22</f>
        <v>6757</v>
      </c>
    </row>
    <row r="121" spans="1:14" ht="30.75" thickBot="1" x14ac:dyDescent="0.3">
      <c r="A121" s="7"/>
      <c r="H121" s="125" t="s">
        <v>190</v>
      </c>
      <c r="I121" s="127">
        <f>SUM(I119:I120)</f>
        <v>6757</v>
      </c>
    </row>
    <row r="122" spans="1:14" x14ac:dyDescent="0.25">
      <c r="A122" s="7"/>
    </row>
    <row r="123" spans="1:14" x14ac:dyDescent="0.25">
      <c r="A123" s="7"/>
    </row>
    <row r="124" spans="1:14" x14ac:dyDescent="0.25">
      <c r="A124" s="7"/>
    </row>
    <row r="125" spans="1:14" x14ac:dyDescent="0.25">
      <c r="A125" s="7"/>
    </row>
    <row r="126" spans="1:14" x14ac:dyDescent="0.25">
      <c r="A126" s="7"/>
    </row>
    <row r="127" spans="1:14" x14ac:dyDescent="0.25">
      <c r="A127" s="7"/>
    </row>
    <row r="128" spans="1:14" x14ac:dyDescent="0.25">
      <c r="A128" s="7"/>
    </row>
    <row r="129" spans="1:1" customFormat="1" x14ac:dyDescent="0.25">
      <c r="A129" s="7"/>
    </row>
    <row r="130" spans="1:1" customFormat="1" x14ac:dyDescent="0.25">
      <c r="A130" s="7"/>
    </row>
    <row r="131" spans="1:1" customFormat="1" x14ac:dyDescent="0.25">
      <c r="A131" s="7"/>
    </row>
    <row r="132" spans="1:1" customFormat="1" x14ac:dyDescent="0.25">
      <c r="A132" s="7"/>
    </row>
    <row r="133" spans="1:1" customFormat="1" x14ac:dyDescent="0.25">
      <c r="A133" s="7"/>
    </row>
    <row r="134" spans="1:1" customFormat="1" x14ac:dyDescent="0.25">
      <c r="A134" s="7"/>
    </row>
    <row r="135" spans="1:1" customFormat="1" x14ac:dyDescent="0.25">
      <c r="A135" s="7"/>
    </row>
    <row r="136" spans="1:1" customFormat="1" x14ac:dyDescent="0.25">
      <c r="A136" s="7"/>
    </row>
    <row r="137" spans="1:1" customFormat="1" x14ac:dyDescent="0.25">
      <c r="A137" s="7"/>
    </row>
    <row r="138" spans="1:1" customFormat="1" x14ac:dyDescent="0.25">
      <c r="A138" s="7"/>
    </row>
    <row r="139" spans="1:1" customFormat="1" x14ac:dyDescent="0.25">
      <c r="A139" s="7"/>
    </row>
    <row r="140" spans="1:1" customFormat="1" x14ac:dyDescent="0.25">
      <c r="A140" s="7"/>
    </row>
    <row r="141" spans="1:1" customFormat="1" x14ac:dyDescent="0.25">
      <c r="A141" s="7"/>
    </row>
    <row r="142" spans="1:1" customFormat="1" x14ac:dyDescent="0.25">
      <c r="A142" s="7"/>
    </row>
    <row r="143" spans="1:1" customFormat="1" x14ac:dyDescent="0.25">
      <c r="A143" s="7"/>
    </row>
    <row r="144" spans="1:1" customFormat="1" x14ac:dyDescent="0.25">
      <c r="A144" s="7"/>
    </row>
    <row r="145" spans="1:1" customFormat="1" x14ac:dyDescent="0.25">
      <c r="A145" s="7"/>
    </row>
    <row r="146" spans="1:1" customFormat="1" x14ac:dyDescent="0.25">
      <c r="A146" s="7"/>
    </row>
    <row r="147" spans="1:1" customFormat="1" x14ac:dyDescent="0.25">
      <c r="A147" s="7"/>
    </row>
    <row r="148" spans="1:1" customFormat="1" x14ac:dyDescent="0.25">
      <c r="A148" s="7"/>
    </row>
    <row r="149" spans="1:1" customFormat="1" x14ac:dyDescent="0.25">
      <c r="A149" s="7"/>
    </row>
    <row r="150" spans="1:1" customFormat="1" x14ac:dyDescent="0.25">
      <c r="A150" s="7"/>
    </row>
    <row r="151" spans="1:1" customFormat="1" x14ac:dyDescent="0.25">
      <c r="A151" s="7"/>
    </row>
    <row r="152" spans="1:1" customFormat="1" x14ac:dyDescent="0.25">
      <c r="A152" s="7"/>
    </row>
    <row r="153" spans="1:1" customFormat="1" x14ac:dyDescent="0.25">
      <c r="A153" s="7"/>
    </row>
    <row r="154" spans="1:1" customFormat="1" x14ac:dyDescent="0.25">
      <c r="A154" s="7"/>
    </row>
    <row r="155" spans="1:1" customFormat="1" x14ac:dyDescent="0.25">
      <c r="A155" s="7"/>
    </row>
    <row r="156" spans="1:1" customFormat="1" x14ac:dyDescent="0.25">
      <c r="A156" s="7"/>
    </row>
    <row r="157" spans="1:1" customFormat="1" x14ac:dyDescent="0.25">
      <c r="A157" s="7"/>
    </row>
    <row r="158" spans="1:1" customFormat="1" x14ac:dyDescent="0.25">
      <c r="A158" s="7"/>
    </row>
    <row r="159" spans="1:1" customFormat="1" x14ac:dyDescent="0.25">
      <c r="A159" s="7"/>
    </row>
    <row r="160" spans="1:1" customFormat="1" x14ac:dyDescent="0.25">
      <c r="A160" s="7"/>
    </row>
    <row r="161" spans="1:1" customFormat="1" x14ac:dyDescent="0.25">
      <c r="A161" s="7"/>
    </row>
    <row r="162" spans="1:1" customFormat="1" x14ac:dyDescent="0.25">
      <c r="A162" s="7"/>
    </row>
    <row r="163" spans="1:1" customFormat="1" x14ac:dyDescent="0.25">
      <c r="A163" s="7"/>
    </row>
    <row r="164" spans="1:1" customFormat="1" x14ac:dyDescent="0.25">
      <c r="A164" s="7"/>
    </row>
    <row r="165" spans="1:1" customFormat="1" x14ac:dyDescent="0.25">
      <c r="A165" s="7"/>
    </row>
    <row r="166" spans="1:1" customFormat="1" x14ac:dyDescent="0.25">
      <c r="A166" s="7"/>
    </row>
    <row r="167" spans="1:1" customFormat="1" x14ac:dyDescent="0.25">
      <c r="A167" s="7"/>
    </row>
    <row r="168" spans="1:1" customFormat="1" x14ac:dyDescent="0.25">
      <c r="A168" s="7"/>
    </row>
    <row r="169" spans="1:1" customFormat="1" x14ac:dyDescent="0.25">
      <c r="A169" s="7"/>
    </row>
    <row r="170" spans="1:1" customFormat="1" x14ac:dyDescent="0.25">
      <c r="A170" s="7"/>
    </row>
    <row r="171" spans="1:1" customFormat="1" x14ac:dyDescent="0.25">
      <c r="A171" s="7"/>
    </row>
    <row r="172" spans="1:1" customFormat="1" x14ac:dyDescent="0.25">
      <c r="A172" s="7"/>
    </row>
    <row r="173" spans="1:1" customFormat="1" x14ac:dyDescent="0.25">
      <c r="A173" s="7"/>
    </row>
    <row r="174" spans="1:1" customFormat="1" x14ac:dyDescent="0.25">
      <c r="A174" s="7"/>
    </row>
    <row r="175" spans="1:1" customFormat="1" x14ac:dyDescent="0.25">
      <c r="A175" s="7"/>
    </row>
    <row r="176" spans="1:1" customFormat="1" x14ac:dyDescent="0.25">
      <c r="A176" s="7"/>
    </row>
    <row r="177" spans="1:1" customFormat="1" x14ac:dyDescent="0.25">
      <c r="A177" s="7"/>
    </row>
    <row r="178" spans="1:1" customFormat="1" x14ac:dyDescent="0.25">
      <c r="A178" s="7"/>
    </row>
    <row r="179" spans="1:1" customFormat="1" x14ac:dyDescent="0.25">
      <c r="A179" s="7"/>
    </row>
    <row r="180" spans="1:1" customFormat="1" x14ac:dyDescent="0.25">
      <c r="A180" s="7"/>
    </row>
    <row r="181" spans="1:1" customFormat="1" x14ac:dyDescent="0.25">
      <c r="A181" s="7"/>
    </row>
    <row r="182" spans="1:1" customFormat="1" x14ac:dyDescent="0.25">
      <c r="A182" s="7"/>
    </row>
    <row r="183" spans="1:1" customFormat="1" x14ac:dyDescent="0.25">
      <c r="A183" s="7"/>
    </row>
    <row r="184" spans="1:1" customFormat="1" x14ac:dyDescent="0.25">
      <c r="A184" s="7"/>
    </row>
    <row r="185" spans="1:1" customFormat="1" x14ac:dyDescent="0.25">
      <c r="A185" s="7"/>
    </row>
    <row r="186" spans="1:1" customFormat="1" x14ac:dyDescent="0.25">
      <c r="A186" s="7"/>
    </row>
    <row r="187" spans="1:1" customFormat="1" x14ac:dyDescent="0.25">
      <c r="A187" s="7"/>
    </row>
    <row r="188" spans="1:1" customFormat="1" x14ac:dyDescent="0.25">
      <c r="A188" s="7"/>
    </row>
    <row r="189" spans="1:1" customFormat="1" x14ac:dyDescent="0.25">
      <c r="A189" s="7"/>
    </row>
    <row r="190" spans="1:1" customFormat="1" x14ac:dyDescent="0.25">
      <c r="A190" s="7"/>
    </row>
    <row r="191" spans="1:1" customFormat="1" x14ac:dyDescent="0.25">
      <c r="A191" s="7"/>
    </row>
    <row r="192" spans="1:1" customFormat="1" x14ac:dyDescent="0.25">
      <c r="A192" s="7"/>
    </row>
    <row r="193" spans="1:1" customFormat="1" x14ac:dyDescent="0.25">
      <c r="A193" s="7"/>
    </row>
    <row r="194" spans="1:1" customFormat="1" x14ac:dyDescent="0.25">
      <c r="A194" s="7"/>
    </row>
    <row r="195" spans="1:1" customFormat="1" x14ac:dyDescent="0.25">
      <c r="A195" s="7"/>
    </row>
    <row r="196" spans="1:1" customFormat="1" x14ac:dyDescent="0.25">
      <c r="A196" s="7"/>
    </row>
    <row r="197" spans="1:1" customFormat="1" x14ac:dyDescent="0.25">
      <c r="A197" s="7"/>
    </row>
    <row r="198" spans="1:1" customFormat="1" x14ac:dyDescent="0.25">
      <c r="A198" s="7"/>
    </row>
    <row r="199" spans="1:1" customFormat="1" x14ac:dyDescent="0.25">
      <c r="A199" s="7"/>
    </row>
    <row r="200" spans="1:1" customFormat="1" x14ac:dyDescent="0.25">
      <c r="A200" s="7"/>
    </row>
    <row r="201" spans="1:1" customFormat="1" x14ac:dyDescent="0.25">
      <c r="A201" s="7"/>
    </row>
    <row r="202" spans="1:1" customFormat="1" x14ac:dyDescent="0.25">
      <c r="A202" s="7"/>
    </row>
    <row r="203" spans="1:1" customFormat="1" x14ac:dyDescent="0.25">
      <c r="A203" s="7"/>
    </row>
    <row r="204" spans="1:1" customFormat="1" x14ac:dyDescent="0.25">
      <c r="A204" s="7"/>
    </row>
    <row r="205" spans="1:1" customFormat="1" x14ac:dyDescent="0.25">
      <c r="A205" s="7"/>
    </row>
    <row r="206" spans="1:1" customFormat="1" x14ac:dyDescent="0.25">
      <c r="A206" s="7"/>
    </row>
    <row r="207" spans="1:1" customFormat="1" x14ac:dyDescent="0.25">
      <c r="A207" s="7"/>
    </row>
  </sheetData>
  <mergeCells count="7">
    <mergeCell ref="A87:A88"/>
    <mergeCell ref="A1:I1"/>
    <mergeCell ref="B2:F2"/>
    <mergeCell ref="B4:C4"/>
    <mergeCell ref="A6:J6"/>
    <mergeCell ref="A66:D66"/>
    <mergeCell ref="A67:D67"/>
  </mergeCells>
  <pageMargins left="0.7" right="0.7" top="0.75" bottom="0.75" header="0.3" footer="0.3"/>
  <pageSetup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2</vt:i4>
      </vt:variant>
    </vt:vector>
  </HeadingPairs>
  <TitlesOfParts>
    <vt:vector size="51" baseType="lpstr">
      <vt:lpstr>Instructions</vt:lpstr>
      <vt:lpstr>STATE TOTALS</vt:lpstr>
      <vt:lpstr>Abbeville</vt:lpstr>
      <vt:lpstr>Aiken</vt:lpstr>
      <vt:lpstr>Allendale</vt:lpstr>
      <vt:lpstr>Anderson</vt:lpstr>
      <vt:lpstr>Bamberg</vt:lpstr>
      <vt:lpstr>Barnwell</vt:lpstr>
      <vt:lpstr>Beaufort</vt:lpstr>
      <vt:lpstr>Berkeley</vt:lpstr>
      <vt:lpstr>Calhoun</vt:lpstr>
      <vt:lpstr>Charleston</vt:lpstr>
      <vt:lpstr>Cherokee</vt:lpstr>
      <vt:lpstr>Chester</vt:lpstr>
      <vt:lpstr>Chesterfield</vt:lpstr>
      <vt:lpstr>Clarendon</vt:lpstr>
      <vt:lpstr>Colleton</vt:lpstr>
      <vt:lpstr>Darlington</vt:lpstr>
      <vt:lpstr>Dillon</vt:lpstr>
      <vt:lpstr>Dorchester</vt:lpstr>
      <vt:lpstr>Edgefield</vt:lpstr>
      <vt:lpstr>Fairfield</vt:lpstr>
      <vt:lpstr>Florence</vt:lpstr>
      <vt:lpstr>Georgetown</vt:lpstr>
      <vt:lpstr>Greenville</vt:lpstr>
      <vt:lpstr>Greenwood</vt:lpstr>
      <vt:lpstr>Hampton</vt:lpstr>
      <vt:lpstr>Horry</vt:lpstr>
      <vt:lpstr>Jasper</vt:lpstr>
      <vt:lpstr>Kershaw</vt:lpstr>
      <vt:lpstr>Lancaster</vt:lpstr>
      <vt:lpstr>Laurens</vt:lpstr>
      <vt:lpstr>Lee</vt:lpstr>
      <vt:lpstr>Lexington</vt:lpstr>
      <vt:lpstr>Marion</vt:lpstr>
      <vt:lpstr>Marlboro</vt:lpstr>
      <vt:lpstr>McCormick</vt:lpstr>
      <vt:lpstr>Newberry</vt:lpstr>
      <vt:lpstr>Oconee</vt:lpstr>
      <vt:lpstr>Orangeburg</vt:lpstr>
      <vt:lpstr>Pickens</vt:lpstr>
      <vt:lpstr>Richland</vt:lpstr>
      <vt:lpstr>Saluda</vt:lpstr>
      <vt:lpstr>Spartanburg</vt:lpstr>
      <vt:lpstr>Sumter</vt:lpstr>
      <vt:lpstr>Union</vt:lpstr>
      <vt:lpstr>Williamsburg</vt:lpstr>
      <vt:lpstr>York</vt:lpstr>
      <vt:lpstr>Plaintiff</vt:lpstr>
      <vt:lpstr>Instructions!Print_Area</vt:lpstr>
      <vt:lpstr>'STATE TOTALS'!Print_Area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Gardiner, Betty</dc:creator>
  <cp:lastModifiedBy>Charles Appleby</cp:lastModifiedBy>
  <cp:lastPrinted>2016-06-24T16:23:17Z</cp:lastPrinted>
  <dcterms:created xsi:type="dcterms:W3CDTF">2014-09-10T18:04:35Z</dcterms:created>
  <dcterms:modified xsi:type="dcterms:W3CDTF">2016-06-26T17:44:34Z</dcterms:modified>
</cp:coreProperties>
</file>